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440" windowHeight="7755"/>
  </bookViews>
  <sheets>
    <sheet name="AGOSTO 2 QUINCENA" sheetId="1" r:id="rId1"/>
  </sheets>
  <calcPr calcId="144525"/>
</workbook>
</file>

<file path=xl/calcChain.xml><?xml version="1.0" encoding="utf-8"?>
<calcChain xmlns="http://schemas.openxmlformats.org/spreadsheetml/2006/main">
  <c r="N132" i="1" l="1"/>
  <c r="N141" i="1" s="1"/>
  <c r="J111" i="1"/>
  <c r="I111" i="1"/>
  <c r="H109" i="1"/>
  <c r="K109" i="1" s="1"/>
  <c r="H107" i="1"/>
  <c r="K107" i="1" s="1"/>
  <c r="H106" i="1"/>
  <c r="J91" i="1"/>
  <c r="I91" i="1"/>
  <c r="H90" i="1"/>
  <c r="K90" i="1" s="1"/>
  <c r="H89" i="1"/>
  <c r="K89" i="1" s="1"/>
  <c r="H88" i="1"/>
  <c r="K88" i="1" s="1"/>
  <c r="H87" i="1"/>
  <c r="K87" i="1" s="1"/>
  <c r="H86" i="1"/>
  <c r="K86" i="1" s="1"/>
  <c r="H85" i="1"/>
  <c r="K85" i="1" s="1"/>
  <c r="H84" i="1"/>
  <c r="K84" i="1" s="1"/>
  <c r="H83" i="1"/>
  <c r="K83" i="1" s="1"/>
  <c r="H82" i="1"/>
  <c r="K82" i="1" s="1"/>
  <c r="H81" i="1"/>
  <c r="K81" i="1" s="1"/>
  <c r="H80" i="1"/>
  <c r="K80" i="1" s="1"/>
  <c r="H79" i="1"/>
  <c r="H91" i="1" s="1"/>
  <c r="J65" i="1"/>
  <c r="I65" i="1"/>
  <c r="H64" i="1"/>
  <c r="K64" i="1" s="1"/>
  <c r="H63" i="1"/>
  <c r="K63" i="1" s="1"/>
  <c r="H62" i="1"/>
  <c r="K62" i="1" s="1"/>
  <c r="H61" i="1"/>
  <c r="H60" i="1"/>
  <c r="K60" i="1" s="1"/>
  <c r="H59" i="1"/>
  <c r="K59" i="1" s="1"/>
  <c r="H58" i="1"/>
  <c r="K58" i="1" s="1"/>
  <c r="H57" i="1"/>
  <c r="K57" i="1" s="1"/>
  <c r="H56" i="1"/>
  <c r="K56" i="1" s="1"/>
  <c r="H55" i="1"/>
  <c r="K55" i="1" s="1"/>
  <c r="H54" i="1"/>
  <c r="K54" i="1" s="1"/>
  <c r="H53" i="1"/>
  <c r="J41" i="1"/>
  <c r="I41" i="1"/>
  <c r="H40" i="1"/>
  <c r="K40" i="1" s="1"/>
  <c r="H39" i="1"/>
  <c r="K39" i="1" s="1"/>
  <c r="H38" i="1"/>
  <c r="K38" i="1" s="1"/>
  <c r="H37" i="1"/>
  <c r="K37" i="1" s="1"/>
  <c r="H36" i="1"/>
  <c r="K36" i="1" s="1"/>
  <c r="H35" i="1"/>
  <c r="K35" i="1" s="1"/>
  <c r="H34" i="1"/>
  <c r="K34" i="1" s="1"/>
  <c r="H33" i="1"/>
  <c r="K33" i="1" s="1"/>
  <c r="H32" i="1"/>
  <c r="K32" i="1" s="1"/>
  <c r="H31" i="1"/>
  <c r="K31" i="1" s="1"/>
  <c r="H30" i="1"/>
  <c r="I17" i="1"/>
  <c r="I133" i="1" s="1"/>
  <c r="H16" i="1"/>
  <c r="H15" i="1"/>
  <c r="K15" i="1" s="1"/>
  <c r="H14" i="1"/>
  <c r="K14" i="1" s="1"/>
  <c r="H13" i="1"/>
  <c r="H12" i="1"/>
  <c r="H11" i="1"/>
  <c r="H10" i="1"/>
  <c r="H9" i="1"/>
  <c r="J8" i="1"/>
  <c r="J9" i="1" s="1"/>
  <c r="H8" i="1"/>
  <c r="H7" i="1"/>
  <c r="K7" i="1" s="1"/>
  <c r="K79" i="1" l="1"/>
  <c r="K30" i="1"/>
  <c r="K41" i="1" s="1"/>
  <c r="M41" i="1" s="1"/>
  <c r="H42" i="1"/>
  <c r="H111" i="1"/>
  <c r="K8" i="1"/>
  <c r="K91" i="1"/>
  <c r="M91" i="1" s="1"/>
  <c r="H65" i="1"/>
  <c r="K9" i="1"/>
  <c r="H17" i="1"/>
  <c r="K53" i="1"/>
  <c r="K65" i="1" s="1"/>
  <c r="M65" i="1" s="1"/>
  <c r="J10" i="1"/>
  <c r="J11" i="1" s="1"/>
  <c r="J12" i="1" s="1"/>
  <c r="K106" i="1"/>
  <c r="K111" i="1" l="1"/>
  <c r="M111" i="1" s="1"/>
  <c r="K11" i="1"/>
  <c r="K12" i="1"/>
  <c r="J13" i="1"/>
  <c r="K10" i="1"/>
  <c r="J16" i="1" l="1"/>
  <c r="K13" i="1"/>
  <c r="K16" i="1" l="1"/>
  <c r="K17" i="1" s="1"/>
  <c r="M17" i="1" s="1"/>
  <c r="M144" i="1" s="1"/>
  <c r="J17" i="1"/>
  <c r="J133" i="1" s="1"/>
  <c r="K133" i="1" l="1"/>
  <c r="M147" i="1" s="1"/>
</calcChain>
</file>

<file path=xl/sharedStrings.xml><?xml version="1.0" encoding="utf-8"?>
<sst xmlns="http://schemas.openxmlformats.org/spreadsheetml/2006/main" count="322" uniqueCount="90">
  <si>
    <t xml:space="preserve">  </t>
  </si>
  <si>
    <t xml:space="preserve"> </t>
  </si>
  <si>
    <t>MUNICIPIO DE TOTOTLAN, JALISCO</t>
  </si>
  <si>
    <t>PENSIONADOS Y JUBILADOS</t>
  </si>
  <si>
    <t>RELACION DEL PERSONAL POR DEPARTAMENTO</t>
  </si>
  <si>
    <t>DIAS</t>
  </si>
  <si>
    <t>SALARIO</t>
  </si>
  <si>
    <t xml:space="preserve">SUELDO </t>
  </si>
  <si>
    <t>SUBSIDIO PARA</t>
  </si>
  <si>
    <t>RETENCION</t>
  </si>
  <si>
    <t>TOTAL A</t>
  </si>
  <si>
    <t>FIRMA DEL</t>
  </si>
  <si>
    <t>CAPITULO</t>
  </si>
  <si>
    <t>PARTIDA</t>
  </si>
  <si>
    <t>NOMBRAMIENTO</t>
  </si>
  <si>
    <t>NOMBRE</t>
  </si>
  <si>
    <t>DOMICILIO</t>
  </si>
  <si>
    <t>TRABAJADOS</t>
  </si>
  <si>
    <t>DIARIO</t>
  </si>
  <si>
    <t>QUINCENAL</t>
  </si>
  <si>
    <t>EL EMPLEO</t>
  </si>
  <si>
    <t>I.S.P.T.</t>
  </si>
  <si>
    <t>PAGAR</t>
  </si>
  <si>
    <t>TRABAJADOR</t>
  </si>
  <si>
    <t>PENSIONADO</t>
  </si>
  <si>
    <t>GOMEZ PEDROZA ARCELIA</t>
  </si>
  <si>
    <t>TOTOTLAN, JALISCO</t>
  </si>
  <si>
    <t>GOMEZ BARBOZA JOSEFINA</t>
  </si>
  <si>
    <t>HERNANDEZ RUIZ ALMA DELIA</t>
  </si>
  <si>
    <t>TORRES FLORES ISIDRO</t>
  </si>
  <si>
    <t>VELOZ FLORES GUSTAVO</t>
  </si>
  <si>
    <t>TINOCO VENEGAS JUANA</t>
  </si>
  <si>
    <t>BARRERA GOMEZ FAUSTO EDMUNDO</t>
  </si>
  <si>
    <t>RIVERA ORTEGA OFELIA</t>
  </si>
  <si>
    <t>VAZQUEZ ACEVES EUGENIO</t>
  </si>
  <si>
    <t>LARA ESTRADA MA. CRISTINA</t>
  </si>
  <si>
    <t>PRESIDENTE MUNICIPAL</t>
  </si>
  <si>
    <t>RESPONSABLE DEL DEPARTAMENTO</t>
  </si>
  <si>
    <t>SOLORIO GARCIA JUAN</t>
  </si>
  <si>
    <t>SANCHEZ BARROSO CARMEN</t>
  </si>
  <si>
    <t>HERNANDEZ CHAVEZ RAMON</t>
  </si>
  <si>
    <t>SALDAÑA CERDA ANGELINA</t>
  </si>
  <si>
    <t>SANTIAGO REYES JUAN MANUEL</t>
  </si>
  <si>
    <t>LOMELI ACEVES GUADALUPE</t>
  </si>
  <si>
    <t>IÑIGUEZ RODRIGUEZ GABRIEL</t>
  </si>
  <si>
    <t>MUÑOZ VALADEZ MARIA TERESA</t>
  </si>
  <si>
    <t>GARCIA MARTINEZ MARIA MINU</t>
  </si>
  <si>
    <t>RAMOS BAÑUELOS FELIPE</t>
  </si>
  <si>
    <t>SALDAÑA GONZALEZ JUAN</t>
  </si>
  <si>
    <t>PAEZ VELAZQUEZ MA. CONCEPCION</t>
  </si>
  <si>
    <t>LOPEZ AREVALO JOSE DE JESUS</t>
  </si>
  <si>
    <t>CERRILLO REYES SIMON</t>
  </si>
  <si>
    <t>PANIAGUA VAZQUEZ JOSE ADAN</t>
  </si>
  <si>
    <t>ROMO VAZQUEZ ISABEL</t>
  </si>
  <si>
    <t>CONTRERAS GUTIERREZ PETRA</t>
  </si>
  <si>
    <t>AVALOS ARIAS J. JESUS</t>
  </si>
  <si>
    <t>HERNANDEZ JAUREGUI MA. REFUGIO</t>
  </si>
  <si>
    <t>VILLASEÑOR SALCEDO HECTOR RAMON</t>
  </si>
  <si>
    <t>ACEVES FRANCO ALBERTO</t>
  </si>
  <si>
    <t>HERNANDEZ LARA ANTONIA</t>
  </si>
  <si>
    <t>MENDEZ ALVAREZ BLANCA ESTELA</t>
  </si>
  <si>
    <t>LOMELI ZUÑIGA DOROTEO</t>
  </si>
  <si>
    <t>LOMELI RAMIREZ J. JESUS</t>
  </si>
  <si>
    <t>CARRIZAL LOPEZ JUANA</t>
  </si>
  <si>
    <t>CERVANTES LUA MARIA SOFIA</t>
  </si>
  <si>
    <t>BRIONES PIÑA LORENZA</t>
  </si>
  <si>
    <t>ESCOBAR GONZALEZ LINO</t>
  </si>
  <si>
    <t>HERNANDEZ IBARRA RAFAEL</t>
  </si>
  <si>
    <t>VERA MORALES NORMA ANGELICA</t>
  </si>
  <si>
    <t>SALAZAR RUIZ JOSEFINA</t>
  </si>
  <si>
    <t>SILVA PEREZ ALICIA</t>
  </si>
  <si>
    <t>CARRILLO HERNANDEZ SALVADOR</t>
  </si>
  <si>
    <t>MELENDREZ VALADEZ ALBINO</t>
  </si>
  <si>
    <t>GUTIERREZ GARCIA JOSE DE JESUS</t>
  </si>
  <si>
    <t>LOC. RAMBLAS CHICO</t>
  </si>
  <si>
    <t>GONZALEZ VILLAFAN MARIA</t>
  </si>
  <si>
    <t>MARIANO MATAMOROS 87380</t>
  </si>
  <si>
    <t>BELTRAN ALATORRE JUAN</t>
  </si>
  <si>
    <t>GALVEZ MIRANDA JORGE</t>
  </si>
  <si>
    <t xml:space="preserve">   </t>
  </si>
  <si>
    <t>EFECTIVO</t>
  </si>
  <si>
    <t>PRESTAMOS</t>
  </si>
  <si>
    <t>TOTAL DE CHEQUE</t>
  </si>
  <si>
    <t>DEPOSITOS</t>
  </si>
  <si>
    <t>TOTAL</t>
  </si>
  <si>
    <t>ING. SERGIO QUEZADA MENDOZA</t>
  </si>
  <si>
    <t>LIC. GABINO RUIZ LOPEZ</t>
  </si>
  <si>
    <t>YBARRA MORALES ANABEL</t>
  </si>
  <si>
    <t>ENCARGADO DEL PERSONAL</t>
  </si>
  <si>
    <t>NOMINA: DEL 1 AL 15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</si>
</sst>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6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b/>
      <sz val="6"/>
      <name val="Tahoma"/>
      <family val="2"/>
    </font>
    <font>
      <b/>
      <sz val="5"/>
      <name val="Tahoma"/>
      <family val="2"/>
    </font>
    <font>
      <sz val="8"/>
      <name val="Tahoma"/>
      <family val="2"/>
    </font>
    <font>
      <sz val="16"/>
      <name val="Tahoma"/>
      <family val="2"/>
    </font>
    <font>
      <sz val="6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Fill="1"/>
    <xf numFmtId="0" fontId="0" fillId="0" borderId="0" xfId="0" applyFill="1"/>
    <xf numFmtId="44" fontId="0" fillId="0" borderId="0" xfId="2" applyFont="1" applyFill="1"/>
    <xf numFmtId="0" fontId="4" fillId="0" borderId="0" xfId="0" applyFont="1" applyFill="1"/>
    <xf numFmtId="0" fontId="5" fillId="0" borderId="0" xfId="0" applyFont="1" applyFill="1"/>
    <xf numFmtId="44" fontId="5" fillId="0" borderId="0" xfId="2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4" fontId="7" fillId="0" borderId="1" xfId="2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9" fillId="0" borderId="2" xfId="0" applyFont="1" applyFill="1" applyBorder="1" applyAlignment="1">
      <alignment horizontal="center"/>
    </xf>
    <xf numFmtId="44" fontId="9" fillId="0" borderId="2" xfId="2" applyFont="1" applyFill="1" applyBorder="1"/>
    <xf numFmtId="44" fontId="9" fillId="0" borderId="1" xfId="2" applyFont="1" applyFill="1" applyBorder="1"/>
    <xf numFmtId="0" fontId="10" fillId="0" borderId="1" xfId="0" applyFont="1" applyFill="1" applyBorder="1"/>
    <xf numFmtId="0" fontId="11" fillId="0" borderId="1" xfId="0" applyFont="1" applyFill="1" applyBorder="1"/>
    <xf numFmtId="0" fontId="9" fillId="0" borderId="3" xfId="0" applyFont="1" applyFill="1" applyBorder="1"/>
    <xf numFmtId="0" fontId="12" fillId="0" borderId="1" xfId="0" applyFont="1" applyFill="1" applyBorder="1"/>
    <xf numFmtId="44" fontId="12" fillId="0" borderId="1" xfId="2" applyFont="1" applyFill="1" applyBorder="1" applyAlignment="1">
      <alignment horizontal="center"/>
    </xf>
    <xf numFmtId="44" fontId="12" fillId="0" borderId="1" xfId="2" applyFont="1" applyFill="1" applyBorder="1"/>
    <xf numFmtId="44" fontId="0" fillId="0" borderId="0" xfId="0" applyNumberFormat="1" applyFill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7" fillId="0" borderId="0" xfId="0" applyFont="1" applyFill="1" applyBorder="1"/>
    <xf numFmtId="44" fontId="7" fillId="0" borderId="0" xfId="2" applyFont="1" applyFill="1" applyBorder="1" applyAlignment="1">
      <alignment horizontal="center"/>
    </xf>
    <xf numFmtId="44" fontId="7" fillId="0" borderId="0" xfId="2" applyFont="1" applyFill="1" applyBorder="1"/>
    <xf numFmtId="0" fontId="13" fillId="0" borderId="0" xfId="0" applyFont="1" applyFill="1" applyAlignment="1"/>
    <xf numFmtId="0" fontId="14" fillId="0" borderId="0" xfId="0" applyFont="1" applyFill="1" applyAlignment="1">
      <alignment horizontal="center"/>
    </xf>
    <xf numFmtId="0" fontId="13" fillId="0" borderId="0" xfId="0" applyFont="1" applyFill="1"/>
    <xf numFmtId="44" fontId="2" fillId="0" borderId="0" xfId="2" applyFont="1" applyFill="1"/>
    <xf numFmtId="44" fontId="14" fillId="0" borderId="0" xfId="2" applyFont="1" applyFill="1" applyAlignment="1">
      <alignment horizontal="center"/>
    </xf>
    <xf numFmtId="44" fontId="13" fillId="0" borderId="0" xfId="2" applyFont="1" applyFill="1" applyBorder="1"/>
    <xf numFmtId="44" fontId="14" fillId="0" borderId="0" xfId="2" applyFont="1" applyFill="1" applyAlignment="1"/>
    <xf numFmtId="0" fontId="13" fillId="0" borderId="0" xfId="0" applyFont="1" applyFill="1" applyBorder="1" applyAlignment="1"/>
    <xf numFmtId="0" fontId="2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Border="1"/>
    <xf numFmtId="44" fontId="14" fillId="0" borderId="0" xfId="2" applyFont="1" applyFill="1" applyBorder="1" applyAlignment="1">
      <alignment horizontal="center"/>
    </xf>
    <xf numFmtId="44" fontId="14" fillId="0" borderId="0" xfId="2" applyFont="1" applyFill="1" applyBorder="1" applyAlignment="1"/>
    <xf numFmtId="44" fontId="6" fillId="0" borderId="0" xfId="2" applyFont="1" applyFill="1"/>
    <xf numFmtId="44" fontId="11" fillId="0" borderId="0" xfId="2" applyFont="1" applyFill="1" applyBorder="1"/>
    <xf numFmtId="44" fontId="0" fillId="0" borderId="0" xfId="0" applyNumberFormat="1" applyFill="1" applyBorder="1"/>
    <xf numFmtId="0" fontId="0" fillId="0" borderId="0" xfId="0" applyFill="1" applyBorder="1"/>
    <xf numFmtId="43" fontId="15" fillId="0" borderId="0" xfId="0" applyNumberFormat="1" applyFont="1" applyFill="1" applyBorder="1"/>
    <xf numFmtId="44" fontId="3" fillId="0" borderId="4" xfId="2" applyFont="1" applyFill="1" applyBorder="1"/>
    <xf numFmtId="0" fontId="0" fillId="0" borderId="5" xfId="0" applyFill="1" applyBorder="1"/>
    <xf numFmtId="43" fontId="0" fillId="0" borderId="0" xfId="0" applyNumberFormat="1" applyFill="1"/>
    <xf numFmtId="43" fontId="0" fillId="0" borderId="0" xfId="0" applyNumberFormat="1" applyFill="1" applyBorder="1"/>
    <xf numFmtId="44" fontId="2" fillId="0" borderId="4" xfId="0" applyNumberFormat="1" applyFont="1" applyFill="1" applyBorder="1"/>
    <xf numFmtId="44" fontId="16" fillId="0" borderId="1" xfId="0" applyNumberFormat="1" applyFont="1" applyFill="1" applyBorder="1"/>
    <xf numFmtId="43" fontId="16" fillId="0" borderId="0" xfId="0" applyNumberFormat="1" applyFont="1" applyFill="1" applyBorder="1"/>
    <xf numFmtId="43" fontId="16" fillId="0" borderId="1" xfId="1" applyFont="1" applyFill="1" applyBorder="1"/>
    <xf numFmtId="44" fontId="2" fillId="0" borderId="6" xfId="2" applyFont="1" applyFill="1" applyBorder="1"/>
    <xf numFmtId="43" fontId="2" fillId="0" borderId="0" xfId="0" applyNumberFormat="1" applyFont="1" applyFill="1" applyBorder="1"/>
    <xf numFmtId="44" fontId="17" fillId="0" borderId="4" xfId="2" applyFont="1" applyFill="1" applyBorder="1"/>
    <xf numFmtId="44" fontId="18" fillId="0" borderId="7" xfId="0" applyNumberFormat="1" applyFont="1" applyFill="1" applyBorder="1"/>
    <xf numFmtId="0" fontId="16" fillId="0" borderId="8" xfId="0" applyFont="1" applyFill="1" applyBorder="1"/>
    <xf numFmtId="0" fontId="0" fillId="0" borderId="8" xfId="0" applyFill="1" applyBorder="1"/>
    <xf numFmtId="0" fontId="0" fillId="0" borderId="9" xfId="0" applyFill="1" applyBorder="1"/>
    <xf numFmtId="43" fontId="4" fillId="0" borderId="0" xfId="0" applyNumberFormat="1" applyFont="1" applyFill="1"/>
    <xf numFmtId="44" fontId="3" fillId="0" borderId="0" xfId="2" applyFont="1" applyFill="1" applyBorder="1"/>
    <xf numFmtId="44" fontId="3" fillId="0" borderId="0" xfId="0" applyNumberFormat="1" applyFont="1" applyFill="1"/>
    <xf numFmtId="0" fontId="16" fillId="0" borderId="0" xfId="0" applyFont="1" applyFill="1"/>
    <xf numFmtId="44" fontId="19" fillId="0" borderId="1" xfId="0" applyNumberFormat="1" applyFont="1" applyFill="1" applyBorder="1"/>
    <xf numFmtId="44" fontId="0" fillId="0" borderId="10" xfId="0" applyNumberFormat="1" applyFill="1" applyBorder="1"/>
    <xf numFmtId="44" fontId="16" fillId="0" borderId="0" xfId="0" applyNumberFormat="1" applyFont="1" applyFill="1"/>
    <xf numFmtId="164" fontId="0" fillId="0" borderId="0" xfId="0" applyNumberFormat="1" applyFill="1"/>
    <xf numFmtId="43" fontId="0" fillId="0" borderId="11" xfId="1" applyFont="1" applyFill="1" applyBorder="1"/>
    <xf numFmtId="0" fontId="0" fillId="0" borderId="12" xfId="0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7"/>
  <sheetViews>
    <sheetView tabSelected="1" view="pageBreakPreview" zoomScaleNormal="100" zoomScaleSheetLayoutView="100" workbookViewId="0"/>
  </sheetViews>
  <sheetFormatPr baseColWidth="10" defaultColWidth="10.7109375" defaultRowHeight="15" x14ac:dyDescent="0.25"/>
  <cols>
    <col min="1" max="1" width="6.85546875" style="2" customWidth="1"/>
    <col min="2" max="2" width="7" style="2" customWidth="1"/>
    <col min="3" max="3" width="14.85546875" style="2" customWidth="1"/>
    <col min="4" max="4" width="28.140625" style="1" customWidth="1"/>
    <col min="5" max="5" width="19.7109375" style="2" customWidth="1"/>
    <col min="6" max="6" width="8.7109375" style="2" customWidth="1"/>
    <col min="7" max="7" width="10.7109375" style="3" customWidth="1"/>
    <col min="8" max="8" width="11.28515625" style="2" customWidth="1"/>
    <col min="9" max="9" width="10.28515625" style="3" customWidth="1"/>
    <col min="10" max="10" width="10.85546875" style="2" customWidth="1"/>
    <col min="11" max="11" width="11.140625" style="4" customWidth="1"/>
    <col min="12" max="12" width="22.5703125" style="2" customWidth="1"/>
    <col min="13" max="13" width="14.5703125" style="2" customWidth="1"/>
    <col min="14" max="14" width="12.7109375" style="2" customWidth="1"/>
    <col min="15" max="255" width="10.7109375" style="2"/>
    <col min="256" max="256" width="6.85546875" style="2" customWidth="1"/>
    <col min="257" max="257" width="7" style="2" customWidth="1"/>
    <col min="258" max="258" width="14.85546875" style="2" customWidth="1"/>
    <col min="259" max="259" width="27.28515625" style="2" customWidth="1"/>
    <col min="260" max="260" width="9.28515625" style="2" customWidth="1"/>
    <col min="261" max="261" width="19.7109375" style="2" customWidth="1"/>
    <col min="262" max="262" width="8.7109375" style="2" customWidth="1"/>
    <col min="263" max="263" width="10.7109375" style="2" customWidth="1"/>
    <col min="264" max="264" width="11.28515625" style="2" customWidth="1"/>
    <col min="265" max="265" width="10.28515625" style="2" customWidth="1"/>
    <col min="266" max="266" width="10.85546875" style="2" customWidth="1"/>
    <col min="267" max="267" width="11.140625" style="2" customWidth="1"/>
    <col min="268" max="268" width="22.5703125" style="2" customWidth="1"/>
    <col min="269" max="269" width="14.5703125" style="2" customWidth="1"/>
    <col min="270" max="270" width="12.7109375" style="2" customWidth="1"/>
    <col min="271" max="511" width="10.7109375" style="2"/>
    <col min="512" max="512" width="6.85546875" style="2" customWidth="1"/>
    <col min="513" max="513" width="7" style="2" customWidth="1"/>
    <col min="514" max="514" width="14.85546875" style="2" customWidth="1"/>
    <col min="515" max="515" width="27.28515625" style="2" customWidth="1"/>
    <col min="516" max="516" width="9.28515625" style="2" customWidth="1"/>
    <col min="517" max="517" width="19.7109375" style="2" customWidth="1"/>
    <col min="518" max="518" width="8.7109375" style="2" customWidth="1"/>
    <col min="519" max="519" width="10.7109375" style="2" customWidth="1"/>
    <col min="520" max="520" width="11.28515625" style="2" customWidth="1"/>
    <col min="521" max="521" width="10.28515625" style="2" customWidth="1"/>
    <col min="522" max="522" width="10.85546875" style="2" customWidth="1"/>
    <col min="523" max="523" width="11.140625" style="2" customWidth="1"/>
    <col min="524" max="524" width="22.5703125" style="2" customWidth="1"/>
    <col min="525" max="525" width="14.5703125" style="2" customWidth="1"/>
    <col min="526" max="526" width="12.7109375" style="2" customWidth="1"/>
    <col min="527" max="767" width="10.7109375" style="2"/>
    <col min="768" max="768" width="6.85546875" style="2" customWidth="1"/>
    <col min="769" max="769" width="7" style="2" customWidth="1"/>
    <col min="770" max="770" width="14.85546875" style="2" customWidth="1"/>
    <col min="771" max="771" width="27.28515625" style="2" customWidth="1"/>
    <col min="772" max="772" width="9.28515625" style="2" customWidth="1"/>
    <col min="773" max="773" width="19.7109375" style="2" customWidth="1"/>
    <col min="774" max="774" width="8.7109375" style="2" customWidth="1"/>
    <col min="775" max="775" width="10.7109375" style="2" customWidth="1"/>
    <col min="776" max="776" width="11.28515625" style="2" customWidth="1"/>
    <col min="777" max="777" width="10.28515625" style="2" customWidth="1"/>
    <col min="778" max="778" width="10.85546875" style="2" customWidth="1"/>
    <col min="779" max="779" width="11.140625" style="2" customWidth="1"/>
    <col min="780" max="780" width="22.5703125" style="2" customWidth="1"/>
    <col min="781" max="781" width="14.5703125" style="2" customWidth="1"/>
    <col min="782" max="782" width="12.7109375" style="2" customWidth="1"/>
    <col min="783" max="1023" width="10.7109375" style="2"/>
    <col min="1024" max="1024" width="6.85546875" style="2" customWidth="1"/>
    <col min="1025" max="1025" width="7" style="2" customWidth="1"/>
    <col min="1026" max="1026" width="14.85546875" style="2" customWidth="1"/>
    <col min="1027" max="1027" width="27.28515625" style="2" customWidth="1"/>
    <col min="1028" max="1028" width="9.28515625" style="2" customWidth="1"/>
    <col min="1029" max="1029" width="19.7109375" style="2" customWidth="1"/>
    <col min="1030" max="1030" width="8.7109375" style="2" customWidth="1"/>
    <col min="1031" max="1031" width="10.7109375" style="2" customWidth="1"/>
    <col min="1032" max="1032" width="11.28515625" style="2" customWidth="1"/>
    <col min="1033" max="1033" width="10.28515625" style="2" customWidth="1"/>
    <col min="1034" max="1034" width="10.85546875" style="2" customWidth="1"/>
    <col min="1035" max="1035" width="11.140625" style="2" customWidth="1"/>
    <col min="1036" max="1036" width="22.5703125" style="2" customWidth="1"/>
    <col min="1037" max="1037" width="14.5703125" style="2" customWidth="1"/>
    <col min="1038" max="1038" width="12.7109375" style="2" customWidth="1"/>
    <col min="1039" max="1279" width="10.7109375" style="2"/>
    <col min="1280" max="1280" width="6.85546875" style="2" customWidth="1"/>
    <col min="1281" max="1281" width="7" style="2" customWidth="1"/>
    <col min="1282" max="1282" width="14.85546875" style="2" customWidth="1"/>
    <col min="1283" max="1283" width="27.28515625" style="2" customWidth="1"/>
    <col min="1284" max="1284" width="9.28515625" style="2" customWidth="1"/>
    <col min="1285" max="1285" width="19.7109375" style="2" customWidth="1"/>
    <col min="1286" max="1286" width="8.7109375" style="2" customWidth="1"/>
    <col min="1287" max="1287" width="10.7109375" style="2" customWidth="1"/>
    <col min="1288" max="1288" width="11.28515625" style="2" customWidth="1"/>
    <col min="1289" max="1289" width="10.28515625" style="2" customWidth="1"/>
    <col min="1290" max="1290" width="10.85546875" style="2" customWidth="1"/>
    <col min="1291" max="1291" width="11.140625" style="2" customWidth="1"/>
    <col min="1292" max="1292" width="22.5703125" style="2" customWidth="1"/>
    <col min="1293" max="1293" width="14.5703125" style="2" customWidth="1"/>
    <col min="1294" max="1294" width="12.7109375" style="2" customWidth="1"/>
    <col min="1295" max="1535" width="10.7109375" style="2"/>
    <col min="1536" max="1536" width="6.85546875" style="2" customWidth="1"/>
    <col min="1537" max="1537" width="7" style="2" customWidth="1"/>
    <col min="1538" max="1538" width="14.85546875" style="2" customWidth="1"/>
    <col min="1539" max="1539" width="27.28515625" style="2" customWidth="1"/>
    <col min="1540" max="1540" width="9.28515625" style="2" customWidth="1"/>
    <col min="1541" max="1541" width="19.7109375" style="2" customWidth="1"/>
    <col min="1542" max="1542" width="8.7109375" style="2" customWidth="1"/>
    <col min="1543" max="1543" width="10.7109375" style="2" customWidth="1"/>
    <col min="1544" max="1544" width="11.28515625" style="2" customWidth="1"/>
    <col min="1545" max="1545" width="10.28515625" style="2" customWidth="1"/>
    <col min="1546" max="1546" width="10.85546875" style="2" customWidth="1"/>
    <col min="1547" max="1547" width="11.140625" style="2" customWidth="1"/>
    <col min="1548" max="1548" width="22.5703125" style="2" customWidth="1"/>
    <col min="1549" max="1549" width="14.5703125" style="2" customWidth="1"/>
    <col min="1550" max="1550" width="12.7109375" style="2" customWidth="1"/>
    <col min="1551" max="1791" width="10.7109375" style="2"/>
    <col min="1792" max="1792" width="6.85546875" style="2" customWidth="1"/>
    <col min="1793" max="1793" width="7" style="2" customWidth="1"/>
    <col min="1794" max="1794" width="14.85546875" style="2" customWidth="1"/>
    <col min="1795" max="1795" width="27.28515625" style="2" customWidth="1"/>
    <col min="1796" max="1796" width="9.28515625" style="2" customWidth="1"/>
    <col min="1797" max="1797" width="19.7109375" style="2" customWidth="1"/>
    <col min="1798" max="1798" width="8.7109375" style="2" customWidth="1"/>
    <col min="1799" max="1799" width="10.7109375" style="2" customWidth="1"/>
    <col min="1800" max="1800" width="11.28515625" style="2" customWidth="1"/>
    <col min="1801" max="1801" width="10.28515625" style="2" customWidth="1"/>
    <col min="1802" max="1802" width="10.85546875" style="2" customWidth="1"/>
    <col min="1803" max="1803" width="11.140625" style="2" customWidth="1"/>
    <col min="1804" max="1804" width="22.5703125" style="2" customWidth="1"/>
    <col min="1805" max="1805" width="14.5703125" style="2" customWidth="1"/>
    <col min="1806" max="1806" width="12.7109375" style="2" customWidth="1"/>
    <col min="1807" max="2047" width="10.7109375" style="2"/>
    <col min="2048" max="2048" width="6.85546875" style="2" customWidth="1"/>
    <col min="2049" max="2049" width="7" style="2" customWidth="1"/>
    <col min="2050" max="2050" width="14.85546875" style="2" customWidth="1"/>
    <col min="2051" max="2051" width="27.28515625" style="2" customWidth="1"/>
    <col min="2052" max="2052" width="9.28515625" style="2" customWidth="1"/>
    <col min="2053" max="2053" width="19.7109375" style="2" customWidth="1"/>
    <col min="2054" max="2054" width="8.7109375" style="2" customWidth="1"/>
    <col min="2055" max="2055" width="10.7109375" style="2" customWidth="1"/>
    <col min="2056" max="2056" width="11.28515625" style="2" customWidth="1"/>
    <col min="2057" max="2057" width="10.28515625" style="2" customWidth="1"/>
    <col min="2058" max="2058" width="10.85546875" style="2" customWidth="1"/>
    <col min="2059" max="2059" width="11.140625" style="2" customWidth="1"/>
    <col min="2060" max="2060" width="22.5703125" style="2" customWidth="1"/>
    <col min="2061" max="2061" width="14.5703125" style="2" customWidth="1"/>
    <col min="2062" max="2062" width="12.7109375" style="2" customWidth="1"/>
    <col min="2063" max="2303" width="10.7109375" style="2"/>
    <col min="2304" max="2304" width="6.85546875" style="2" customWidth="1"/>
    <col min="2305" max="2305" width="7" style="2" customWidth="1"/>
    <col min="2306" max="2306" width="14.85546875" style="2" customWidth="1"/>
    <col min="2307" max="2307" width="27.28515625" style="2" customWidth="1"/>
    <col min="2308" max="2308" width="9.28515625" style="2" customWidth="1"/>
    <col min="2309" max="2309" width="19.7109375" style="2" customWidth="1"/>
    <col min="2310" max="2310" width="8.7109375" style="2" customWidth="1"/>
    <col min="2311" max="2311" width="10.7109375" style="2" customWidth="1"/>
    <col min="2312" max="2312" width="11.28515625" style="2" customWidth="1"/>
    <col min="2313" max="2313" width="10.28515625" style="2" customWidth="1"/>
    <col min="2314" max="2314" width="10.85546875" style="2" customWidth="1"/>
    <col min="2315" max="2315" width="11.140625" style="2" customWidth="1"/>
    <col min="2316" max="2316" width="22.5703125" style="2" customWidth="1"/>
    <col min="2317" max="2317" width="14.5703125" style="2" customWidth="1"/>
    <col min="2318" max="2318" width="12.7109375" style="2" customWidth="1"/>
    <col min="2319" max="2559" width="10.7109375" style="2"/>
    <col min="2560" max="2560" width="6.85546875" style="2" customWidth="1"/>
    <col min="2561" max="2561" width="7" style="2" customWidth="1"/>
    <col min="2562" max="2562" width="14.85546875" style="2" customWidth="1"/>
    <col min="2563" max="2563" width="27.28515625" style="2" customWidth="1"/>
    <col min="2564" max="2564" width="9.28515625" style="2" customWidth="1"/>
    <col min="2565" max="2565" width="19.7109375" style="2" customWidth="1"/>
    <col min="2566" max="2566" width="8.7109375" style="2" customWidth="1"/>
    <col min="2567" max="2567" width="10.7109375" style="2" customWidth="1"/>
    <col min="2568" max="2568" width="11.28515625" style="2" customWidth="1"/>
    <col min="2569" max="2569" width="10.28515625" style="2" customWidth="1"/>
    <col min="2570" max="2570" width="10.85546875" style="2" customWidth="1"/>
    <col min="2571" max="2571" width="11.140625" style="2" customWidth="1"/>
    <col min="2572" max="2572" width="22.5703125" style="2" customWidth="1"/>
    <col min="2573" max="2573" width="14.5703125" style="2" customWidth="1"/>
    <col min="2574" max="2574" width="12.7109375" style="2" customWidth="1"/>
    <col min="2575" max="2815" width="10.7109375" style="2"/>
    <col min="2816" max="2816" width="6.85546875" style="2" customWidth="1"/>
    <col min="2817" max="2817" width="7" style="2" customWidth="1"/>
    <col min="2818" max="2818" width="14.85546875" style="2" customWidth="1"/>
    <col min="2819" max="2819" width="27.28515625" style="2" customWidth="1"/>
    <col min="2820" max="2820" width="9.28515625" style="2" customWidth="1"/>
    <col min="2821" max="2821" width="19.7109375" style="2" customWidth="1"/>
    <col min="2822" max="2822" width="8.7109375" style="2" customWidth="1"/>
    <col min="2823" max="2823" width="10.7109375" style="2" customWidth="1"/>
    <col min="2824" max="2824" width="11.28515625" style="2" customWidth="1"/>
    <col min="2825" max="2825" width="10.28515625" style="2" customWidth="1"/>
    <col min="2826" max="2826" width="10.85546875" style="2" customWidth="1"/>
    <col min="2827" max="2827" width="11.140625" style="2" customWidth="1"/>
    <col min="2828" max="2828" width="22.5703125" style="2" customWidth="1"/>
    <col min="2829" max="2829" width="14.5703125" style="2" customWidth="1"/>
    <col min="2830" max="2830" width="12.7109375" style="2" customWidth="1"/>
    <col min="2831" max="3071" width="10.7109375" style="2"/>
    <col min="3072" max="3072" width="6.85546875" style="2" customWidth="1"/>
    <col min="3073" max="3073" width="7" style="2" customWidth="1"/>
    <col min="3074" max="3074" width="14.85546875" style="2" customWidth="1"/>
    <col min="3075" max="3075" width="27.28515625" style="2" customWidth="1"/>
    <col min="3076" max="3076" width="9.28515625" style="2" customWidth="1"/>
    <col min="3077" max="3077" width="19.7109375" style="2" customWidth="1"/>
    <col min="3078" max="3078" width="8.7109375" style="2" customWidth="1"/>
    <col min="3079" max="3079" width="10.7109375" style="2" customWidth="1"/>
    <col min="3080" max="3080" width="11.28515625" style="2" customWidth="1"/>
    <col min="3081" max="3081" width="10.28515625" style="2" customWidth="1"/>
    <col min="3082" max="3082" width="10.85546875" style="2" customWidth="1"/>
    <col min="3083" max="3083" width="11.140625" style="2" customWidth="1"/>
    <col min="3084" max="3084" width="22.5703125" style="2" customWidth="1"/>
    <col min="3085" max="3085" width="14.5703125" style="2" customWidth="1"/>
    <col min="3086" max="3086" width="12.7109375" style="2" customWidth="1"/>
    <col min="3087" max="3327" width="10.7109375" style="2"/>
    <col min="3328" max="3328" width="6.85546875" style="2" customWidth="1"/>
    <col min="3329" max="3329" width="7" style="2" customWidth="1"/>
    <col min="3330" max="3330" width="14.85546875" style="2" customWidth="1"/>
    <col min="3331" max="3331" width="27.28515625" style="2" customWidth="1"/>
    <col min="3332" max="3332" width="9.28515625" style="2" customWidth="1"/>
    <col min="3333" max="3333" width="19.7109375" style="2" customWidth="1"/>
    <col min="3334" max="3334" width="8.7109375" style="2" customWidth="1"/>
    <col min="3335" max="3335" width="10.7109375" style="2" customWidth="1"/>
    <col min="3336" max="3336" width="11.28515625" style="2" customWidth="1"/>
    <col min="3337" max="3337" width="10.28515625" style="2" customWidth="1"/>
    <col min="3338" max="3338" width="10.85546875" style="2" customWidth="1"/>
    <col min="3339" max="3339" width="11.140625" style="2" customWidth="1"/>
    <col min="3340" max="3340" width="22.5703125" style="2" customWidth="1"/>
    <col min="3341" max="3341" width="14.5703125" style="2" customWidth="1"/>
    <col min="3342" max="3342" width="12.7109375" style="2" customWidth="1"/>
    <col min="3343" max="3583" width="10.7109375" style="2"/>
    <col min="3584" max="3584" width="6.85546875" style="2" customWidth="1"/>
    <col min="3585" max="3585" width="7" style="2" customWidth="1"/>
    <col min="3586" max="3586" width="14.85546875" style="2" customWidth="1"/>
    <col min="3587" max="3587" width="27.28515625" style="2" customWidth="1"/>
    <col min="3588" max="3588" width="9.28515625" style="2" customWidth="1"/>
    <col min="3589" max="3589" width="19.7109375" style="2" customWidth="1"/>
    <col min="3590" max="3590" width="8.7109375" style="2" customWidth="1"/>
    <col min="3591" max="3591" width="10.7109375" style="2" customWidth="1"/>
    <col min="3592" max="3592" width="11.28515625" style="2" customWidth="1"/>
    <col min="3593" max="3593" width="10.28515625" style="2" customWidth="1"/>
    <col min="3594" max="3594" width="10.85546875" style="2" customWidth="1"/>
    <col min="3595" max="3595" width="11.140625" style="2" customWidth="1"/>
    <col min="3596" max="3596" width="22.5703125" style="2" customWidth="1"/>
    <col min="3597" max="3597" width="14.5703125" style="2" customWidth="1"/>
    <col min="3598" max="3598" width="12.7109375" style="2" customWidth="1"/>
    <col min="3599" max="3839" width="10.7109375" style="2"/>
    <col min="3840" max="3840" width="6.85546875" style="2" customWidth="1"/>
    <col min="3841" max="3841" width="7" style="2" customWidth="1"/>
    <col min="3842" max="3842" width="14.85546875" style="2" customWidth="1"/>
    <col min="3843" max="3843" width="27.28515625" style="2" customWidth="1"/>
    <col min="3844" max="3844" width="9.28515625" style="2" customWidth="1"/>
    <col min="3845" max="3845" width="19.7109375" style="2" customWidth="1"/>
    <col min="3846" max="3846" width="8.7109375" style="2" customWidth="1"/>
    <col min="3847" max="3847" width="10.7109375" style="2" customWidth="1"/>
    <col min="3848" max="3848" width="11.28515625" style="2" customWidth="1"/>
    <col min="3849" max="3849" width="10.28515625" style="2" customWidth="1"/>
    <col min="3850" max="3850" width="10.85546875" style="2" customWidth="1"/>
    <col min="3851" max="3851" width="11.140625" style="2" customWidth="1"/>
    <col min="3852" max="3852" width="22.5703125" style="2" customWidth="1"/>
    <col min="3853" max="3853" width="14.5703125" style="2" customWidth="1"/>
    <col min="3854" max="3854" width="12.7109375" style="2" customWidth="1"/>
    <col min="3855" max="4095" width="10.7109375" style="2"/>
    <col min="4096" max="4096" width="6.85546875" style="2" customWidth="1"/>
    <col min="4097" max="4097" width="7" style="2" customWidth="1"/>
    <col min="4098" max="4098" width="14.85546875" style="2" customWidth="1"/>
    <col min="4099" max="4099" width="27.28515625" style="2" customWidth="1"/>
    <col min="4100" max="4100" width="9.28515625" style="2" customWidth="1"/>
    <col min="4101" max="4101" width="19.7109375" style="2" customWidth="1"/>
    <col min="4102" max="4102" width="8.7109375" style="2" customWidth="1"/>
    <col min="4103" max="4103" width="10.7109375" style="2" customWidth="1"/>
    <col min="4104" max="4104" width="11.28515625" style="2" customWidth="1"/>
    <col min="4105" max="4105" width="10.28515625" style="2" customWidth="1"/>
    <col min="4106" max="4106" width="10.85546875" style="2" customWidth="1"/>
    <col min="4107" max="4107" width="11.140625" style="2" customWidth="1"/>
    <col min="4108" max="4108" width="22.5703125" style="2" customWidth="1"/>
    <col min="4109" max="4109" width="14.5703125" style="2" customWidth="1"/>
    <col min="4110" max="4110" width="12.7109375" style="2" customWidth="1"/>
    <col min="4111" max="4351" width="10.7109375" style="2"/>
    <col min="4352" max="4352" width="6.85546875" style="2" customWidth="1"/>
    <col min="4353" max="4353" width="7" style="2" customWidth="1"/>
    <col min="4354" max="4354" width="14.85546875" style="2" customWidth="1"/>
    <col min="4355" max="4355" width="27.28515625" style="2" customWidth="1"/>
    <col min="4356" max="4356" width="9.28515625" style="2" customWidth="1"/>
    <col min="4357" max="4357" width="19.7109375" style="2" customWidth="1"/>
    <col min="4358" max="4358" width="8.7109375" style="2" customWidth="1"/>
    <col min="4359" max="4359" width="10.7109375" style="2" customWidth="1"/>
    <col min="4360" max="4360" width="11.28515625" style="2" customWidth="1"/>
    <col min="4361" max="4361" width="10.28515625" style="2" customWidth="1"/>
    <col min="4362" max="4362" width="10.85546875" style="2" customWidth="1"/>
    <col min="4363" max="4363" width="11.140625" style="2" customWidth="1"/>
    <col min="4364" max="4364" width="22.5703125" style="2" customWidth="1"/>
    <col min="4365" max="4365" width="14.5703125" style="2" customWidth="1"/>
    <col min="4366" max="4366" width="12.7109375" style="2" customWidth="1"/>
    <col min="4367" max="4607" width="10.7109375" style="2"/>
    <col min="4608" max="4608" width="6.85546875" style="2" customWidth="1"/>
    <col min="4609" max="4609" width="7" style="2" customWidth="1"/>
    <col min="4610" max="4610" width="14.85546875" style="2" customWidth="1"/>
    <col min="4611" max="4611" width="27.28515625" style="2" customWidth="1"/>
    <col min="4612" max="4612" width="9.28515625" style="2" customWidth="1"/>
    <col min="4613" max="4613" width="19.7109375" style="2" customWidth="1"/>
    <col min="4614" max="4614" width="8.7109375" style="2" customWidth="1"/>
    <col min="4615" max="4615" width="10.7109375" style="2" customWidth="1"/>
    <col min="4616" max="4616" width="11.28515625" style="2" customWidth="1"/>
    <col min="4617" max="4617" width="10.28515625" style="2" customWidth="1"/>
    <col min="4618" max="4618" width="10.85546875" style="2" customWidth="1"/>
    <col min="4619" max="4619" width="11.140625" style="2" customWidth="1"/>
    <col min="4620" max="4620" width="22.5703125" style="2" customWidth="1"/>
    <col min="4621" max="4621" width="14.5703125" style="2" customWidth="1"/>
    <col min="4622" max="4622" width="12.7109375" style="2" customWidth="1"/>
    <col min="4623" max="4863" width="10.7109375" style="2"/>
    <col min="4864" max="4864" width="6.85546875" style="2" customWidth="1"/>
    <col min="4865" max="4865" width="7" style="2" customWidth="1"/>
    <col min="4866" max="4866" width="14.85546875" style="2" customWidth="1"/>
    <col min="4867" max="4867" width="27.28515625" style="2" customWidth="1"/>
    <col min="4868" max="4868" width="9.28515625" style="2" customWidth="1"/>
    <col min="4869" max="4869" width="19.7109375" style="2" customWidth="1"/>
    <col min="4870" max="4870" width="8.7109375" style="2" customWidth="1"/>
    <col min="4871" max="4871" width="10.7109375" style="2" customWidth="1"/>
    <col min="4872" max="4872" width="11.28515625" style="2" customWidth="1"/>
    <col min="4873" max="4873" width="10.28515625" style="2" customWidth="1"/>
    <col min="4874" max="4874" width="10.85546875" style="2" customWidth="1"/>
    <col min="4875" max="4875" width="11.140625" style="2" customWidth="1"/>
    <col min="4876" max="4876" width="22.5703125" style="2" customWidth="1"/>
    <col min="4877" max="4877" width="14.5703125" style="2" customWidth="1"/>
    <col min="4878" max="4878" width="12.7109375" style="2" customWidth="1"/>
    <col min="4879" max="5119" width="10.7109375" style="2"/>
    <col min="5120" max="5120" width="6.85546875" style="2" customWidth="1"/>
    <col min="5121" max="5121" width="7" style="2" customWidth="1"/>
    <col min="5122" max="5122" width="14.85546875" style="2" customWidth="1"/>
    <col min="5123" max="5123" width="27.28515625" style="2" customWidth="1"/>
    <col min="5124" max="5124" width="9.28515625" style="2" customWidth="1"/>
    <col min="5125" max="5125" width="19.7109375" style="2" customWidth="1"/>
    <col min="5126" max="5126" width="8.7109375" style="2" customWidth="1"/>
    <col min="5127" max="5127" width="10.7109375" style="2" customWidth="1"/>
    <col min="5128" max="5128" width="11.28515625" style="2" customWidth="1"/>
    <col min="5129" max="5129" width="10.28515625" style="2" customWidth="1"/>
    <col min="5130" max="5130" width="10.85546875" style="2" customWidth="1"/>
    <col min="5131" max="5131" width="11.140625" style="2" customWidth="1"/>
    <col min="5132" max="5132" width="22.5703125" style="2" customWidth="1"/>
    <col min="5133" max="5133" width="14.5703125" style="2" customWidth="1"/>
    <col min="5134" max="5134" width="12.7109375" style="2" customWidth="1"/>
    <col min="5135" max="5375" width="10.7109375" style="2"/>
    <col min="5376" max="5376" width="6.85546875" style="2" customWidth="1"/>
    <col min="5377" max="5377" width="7" style="2" customWidth="1"/>
    <col min="5378" max="5378" width="14.85546875" style="2" customWidth="1"/>
    <col min="5379" max="5379" width="27.28515625" style="2" customWidth="1"/>
    <col min="5380" max="5380" width="9.28515625" style="2" customWidth="1"/>
    <col min="5381" max="5381" width="19.7109375" style="2" customWidth="1"/>
    <col min="5382" max="5382" width="8.7109375" style="2" customWidth="1"/>
    <col min="5383" max="5383" width="10.7109375" style="2" customWidth="1"/>
    <col min="5384" max="5384" width="11.28515625" style="2" customWidth="1"/>
    <col min="5385" max="5385" width="10.28515625" style="2" customWidth="1"/>
    <col min="5386" max="5386" width="10.85546875" style="2" customWidth="1"/>
    <col min="5387" max="5387" width="11.140625" style="2" customWidth="1"/>
    <col min="5388" max="5388" width="22.5703125" style="2" customWidth="1"/>
    <col min="5389" max="5389" width="14.5703125" style="2" customWidth="1"/>
    <col min="5390" max="5390" width="12.7109375" style="2" customWidth="1"/>
    <col min="5391" max="5631" width="10.7109375" style="2"/>
    <col min="5632" max="5632" width="6.85546875" style="2" customWidth="1"/>
    <col min="5633" max="5633" width="7" style="2" customWidth="1"/>
    <col min="5634" max="5634" width="14.85546875" style="2" customWidth="1"/>
    <col min="5635" max="5635" width="27.28515625" style="2" customWidth="1"/>
    <col min="5636" max="5636" width="9.28515625" style="2" customWidth="1"/>
    <col min="5637" max="5637" width="19.7109375" style="2" customWidth="1"/>
    <col min="5638" max="5638" width="8.7109375" style="2" customWidth="1"/>
    <col min="5639" max="5639" width="10.7109375" style="2" customWidth="1"/>
    <col min="5640" max="5640" width="11.28515625" style="2" customWidth="1"/>
    <col min="5641" max="5641" width="10.28515625" style="2" customWidth="1"/>
    <col min="5642" max="5642" width="10.85546875" style="2" customWidth="1"/>
    <col min="5643" max="5643" width="11.140625" style="2" customWidth="1"/>
    <col min="5644" max="5644" width="22.5703125" style="2" customWidth="1"/>
    <col min="5645" max="5645" width="14.5703125" style="2" customWidth="1"/>
    <col min="5646" max="5646" width="12.7109375" style="2" customWidth="1"/>
    <col min="5647" max="5887" width="10.7109375" style="2"/>
    <col min="5888" max="5888" width="6.85546875" style="2" customWidth="1"/>
    <col min="5889" max="5889" width="7" style="2" customWidth="1"/>
    <col min="5890" max="5890" width="14.85546875" style="2" customWidth="1"/>
    <col min="5891" max="5891" width="27.28515625" style="2" customWidth="1"/>
    <col min="5892" max="5892" width="9.28515625" style="2" customWidth="1"/>
    <col min="5893" max="5893" width="19.7109375" style="2" customWidth="1"/>
    <col min="5894" max="5894" width="8.7109375" style="2" customWidth="1"/>
    <col min="5895" max="5895" width="10.7109375" style="2" customWidth="1"/>
    <col min="5896" max="5896" width="11.28515625" style="2" customWidth="1"/>
    <col min="5897" max="5897" width="10.28515625" style="2" customWidth="1"/>
    <col min="5898" max="5898" width="10.85546875" style="2" customWidth="1"/>
    <col min="5899" max="5899" width="11.140625" style="2" customWidth="1"/>
    <col min="5900" max="5900" width="22.5703125" style="2" customWidth="1"/>
    <col min="5901" max="5901" width="14.5703125" style="2" customWidth="1"/>
    <col min="5902" max="5902" width="12.7109375" style="2" customWidth="1"/>
    <col min="5903" max="6143" width="10.7109375" style="2"/>
    <col min="6144" max="6144" width="6.85546875" style="2" customWidth="1"/>
    <col min="6145" max="6145" width="7" style="2" customWidth="1"/>
    <col min="6146" max="6146" width="14.85546875" style="2" customWidth="1"/>
    <col min="6147" max="6147" width="27.28515625" style="2" customWidth="1"/>
    <col min="6148" max="6148" width="9.28515625" style="2" customWidth="1"/>
    <col min="6149" max="6149" width="19.7109375" style="2" customWidth="1"/>
    <col min="6150" max="6150" width="8.7109375" style="2" customWidth="1"/>
    <col min="6151" max="6151" width="10.7109375" style="2" customWidth="1"/>
    <col min="6152" max="6152" width="11.28515625" style="2" customWidth="1"/>
    <col min="6153" max="6153" width="10.28515625" style="2" customWidth="1"/>
    <col min="6154" max="6154" width="10.85546875" style="2" customWidth="1"/>
    <col min="6155" max="6155" width="11.140625" style="2" customWidth="1"/>
    <col min="6156" max="6156" width="22.5703125" style="2" customWidth="1"/>
    <col min="6157" max="6157" width="14.5703125" style="2" customWidth="1"/>
    <col min="6158" max="6158" width="12.7109375" style="2" customWidth="1"/>
    <col min="6159" max="6399" width="10.7109375" style="2"/>
    <col min="6400" max="6400" width="6.85546875" style="2" customWidth="1"/>
    <col min="6401" max="6401" width="7" style="2" customWidth="1"/>
    <col min="6402" max="6402" width="14.85546875" style="2" customWidth="1"/>
    <col min="6403" max="6403" width="27.28515625" style="2" customWidth="1"/>
    <col min="6404" max="6404" width="9.28515625" style="2" customWidth="1"/>
    <col min="6405" max="6405" width="19.7109375" style="2" customWidth="1"/>
    <col min="6406" max="6406" width="8.7109375" style="2" customWidth="1"/>
    <col min="6407" max="6407" width="10.7109375" style="2" customWidth="1"/>
    <col min="6408" max="6408" width="11.28515625" style="2" customWidth="1"/>
    <col min="6409" max="6409" width="10.28515625" style="2" customWidth="1"/>
    <col min="6410" max="6410" width="10.85546875" style="2" customWidth="1"/>
    <col min="6411" max="6411" width="11.140625" style="2" customWidth="1"/>
    <col min="6412" max="6412" width="22.5703125" style="2" customWidth="1"/>
    <col min="6413" max="6413" width="14.5703125" style="2" customWidth="1"/>
    <col min="6414" max="6414" width="12.7109375" style="2" customWidth="1"/>
    <col min="6415" max="6655" width="10.7109375" style="2"/>
    <col min="6656" max="6656" width="6.85546875" style="2" customWidth="1"/>
    <col min="6657" max="6657" width="7" style="2" customWidth="1"/>
    <col min="6658" max="6658" width="14.85546875" style="2" customWidth="1"/>
    <col min="6659" max="6659" width="27.28515625" style="2" customWidth="1"/>
    <col min="6660" max="6660" width="9.28515625" style="2" customWidth="1"/>
    <col min="6661" max="6661" width="19.7109375" style="2" customWidth="1"/>
    <col min="6662" max="6662" width="8.7109375" style="2" customWidth="1"/>
    <col min="6663" max="6663" width="10.7109375" style="2" customWidth="1"/>
    <col min="6664" max="6664" width="11.28515625" style="2" customWidth="1"/>
    <col min="6665" max="6665" width="10.28515625" style="2" customWidth="1"/>
    <col min="6666" max="6666" width="10.85546875" style="2" customWidth="1"/>
    <col min="6667" max="6667" width="11.140625" style="2" customWidth="1"/>
    <col min="6668" max="6668" width="22.5703125" style="2" customWidth="1"/>
    <col min="6669" max="6669" width="14.5703125" style="2" customWidth="1"/>
    <col min="6670" max="6670" width="12.7109375" style="2" customWidth="1"/>
    <col min="6671" max="6911" width="10.7109375" style="2"/>
    <col min="6912" max="6912" width="6.85546875" style="2" customWidth="1"/>
    <col min="6913" max="6913" width="7" style="2" customWidth="1"/>
    <col min="6914" max="6914" width="14.85546875" style="2" customWidth="1"/>
    <col min="6915" max="6915" width="27.28515625" style="2" customWidth="1"/>
    <col min="6916" max="6916" width="9.28515625" style="2" customWidth="1"/>
    <col min="6917" max="6917" width="19.7109375" style="2" customWidth="1"/>
    <col min="6918" max="6918" width="8.7109375" style="2" customWidth="1"/>
    <col min="6919" max="6919" width="10.7109375" style="2" customWidth="1"/>
    <col min="6920" max="6920" width="11.28515625" style="2" customWidth="1"/>
    <col min="6921" max="6921" width="10.28515625" style="2" customWidth="1"/>
    <col min="6922" max="6922" width="10.85546875" style="2" customWidth="1"/>
    <col min="6923" max="6923" width="11.140625" style="2" customWidth="1"/>
    <col min="6924" max="6924" width="22.5703125" style="2" customWidth="1"/>
    <col min="6925" max="6925" width="14.5703125" style="2" customWidth="1"/>
    <col min="6926" max="6926" width="12.7109375" style="2" customWidth="1"/>
    <col min="6927" max="7167" width="10.7109375" style="2"/>
    <col min="7168" max="7168" width="6.85546875" style="2" customWidth="1"/>
    <col min="7169" max="7169" width="7" style="2" customWidth="1"/>
    <col min="7170" max="7170" width="14.85546875" style="2" customWidth="1"/>
    <col min="7171" max="7171" width="27.28515625" style="2" customWidth="1"/>
    <col min="7172" max="7172" width="9.28515625" style="2" customWidth="1"/>
    <col min="7173" max="7173" width="19.7109375" style="2" customWidth="1"/>
    <col min="7174" max="7174" width="8.7109375" style="2" customWidth="1"/>
    <col min="7175" max="7175" width="10.7109375" style="2" customWidth="1"/>
    <col min="7176" max="7176" width="11.28515625" style="2" customWidth="1"/>
    <col min="7177" max="7177" width="10.28515625" style="2" customWidth="1"/>
    <col min="7178" max="7178" width="10.85546875" style="2" customWidth="1"/>
    <col min="7179" max="7179" width="11.140625" style="2" customWidth="1"/>
    <col min="7180" max="7180" width="22.5703125" style="2" customWidth="1"/>
    <col min="7181" max="7181" width="14.5703125" style="2" customWidth="1"/>
    <col min="7182" max="7182" width="12.7109375" style="2" customWidth="1"/>
    <col min="7183" max="7423" width="10.7109375" style="2"/>
    <col min="7424" max="7424" width="6.85546875" style="2" customWidth="1"/>
    <col min="7425" max="7425" width="7" style="2" customWidth="1"/>
    <col min="7426" max="7426" width="14.85546875" style="2" customWidth="1"/>
    <col min="7427" max="7427" width="27.28515625" style="2" customWidth="1"/>
    <col min="7428" max="7428" width="9.28515625" style="2" customWidth="1"/>
    <col min="7429" max="7429" width="19.7109375" style="2" customWidth="1"/>
    <col min="7430" max="7430" width="8.7109375" style="2" customWidth="1"/>
    <col min="7431" max="7431" width="10.7109375" style="2" customWidth="1"/>
    <col min="7432" max="7432" width="11.28515625" style="2" customWidth="1"/>
    <col min="7433" max="7433" width="10.28515625" style="2" customWidth="1"/>
    <col min="7434" max="7434" width="10.85546875" style="2" customWidth="1"/>
    <col min="7435" max="7435" width="11.140625" style="2" customWidth="1"/>
    <col min="7436" max="7436" width="22.5703125" style="2" customWidth="1"/>
    <col min="7437" max="7437" width="14.5703125" style="2" customWidth="1"/>
    <col min="7438" max="7438" width="12.7109375" style="2" customWidth="1"/>
    <col min="7439" max="7679" width="10.7109375" style="2"/>
    <col min="7680" max="7680" width="6.85546875" style="2" customWidth="1"/>
    <col min="7681" max="7681" width="7" style="2" customWidth="1"/>
    <col min="7682" max="7682" width="14.85546875" style="2" customWidth="1"/>
    <col min="7683" max="7683" width="27.28515625" style="2" customWidth="1"/>
    <col min="7684" max="7684" width="9.28515625" style="2" customWidth="1"/>
    <col min="7685" max="7685" width="19.7109375" style="2" customWidth="1"/>
    <col min="7686" max="7686" width="8.7109375" style="2" customWidth="1"/>
    <col min="7687" max="7687" width="10.7109375" style="2" customWidth="1"/>
    <col min="7688" max="7688" width="11.28515625" style="2" customWidth="1"/>
    <col min="7689" max="7689" width="10.28515625" style="2" customWidth="1"/>
    <col min="7690" max="7690" width="10.85546875" style="2" customWidth="1"/>
    <col min="7691" max="7691" width="11.140625" style="2" customWidth="1"/>
    <col min="7692" max="7692" width="22.5703125" style="2" customWidth="1"/>
    <col min="7693" max="7693" width="14.5703125" style="2" customWidth="1"/>
    <col min="7694" max="7694" width="12.7109375" style="2" customWidth="1"/>
    <col min="7695" max="7935" width="10.7109375" style="2"/>
    <col min="7936" max="7936" width="6.85546875" style="2" customWidth="1"/>
    <col min="7937" max="7937" width="7" style="2" customWidth="1"/>
    <col min="7938" max="7938" width="14.85546875" style="2" customWidth="1"/>
    <col min="7939" max="7939" width="27.28515625" style="2" customWidth="1"/>
    <col min="7940" max="7940" width="9.28515625" style="2" customWidth="1"/>
    <col min="7941" max="7941" width="19.7109375" style="2" customWidth="1"/>
    <col min="7942" max="7942" width="8.7109375" style="2" customWidth="1"/>
    <col min="7943" max="7943" width="10.7109375" style="2" customWidth="1"/>
    <col min="7944" max="7944" width="11.28515625" style="2" customWidth="1"/>
    <col min="7945" max="7945" width="10.28515625" style="2" customWidth="1"/>
    <col min="7946" max="7946" width="10.85546875" style="2" customWidth="1"/>
    <col min="7947" max="7947" width="11.140625" style="2" customWidth="1"/>
    <col min="7948" max="7948" width="22.5703125" style="2" customWidth="1"/>
    <col min="7949" max="7949" width="14.5703125" style="2" customWidth="1"/>
    <col min="7950" max="7950" width="12.7109375" style="2" customWidth="1"/>
    <col min="7951" max="8191" width="10.7109375" style="2"/>
    <col min="8192" max="8192" width="6.85546875" style="2" customWidth="1"/>
    <col min="8193" max="8193" width="7" style="2" customWidth="1"/>
    <col min="8194" max="8194" width="14.85546875" style="2" customWidth="1"/>
    <col min="8195" max="8195" width="27.28515625" style="2" customWidth="1"/>
    <col min="8196" max="8196" width="9.28515625" style="2" customWidth="1"/>
    <col min="8197" max="8197" width="19.7109375" style="2" customWidth="1"/>
    <col min="8198" max="8198" width="8.7109375" style="2" customWidth="1"/>
    <col min="8199" max="8199" width="10.7109375" style="2" customWidth="1"/>
    <col min="8200" max="8200" width="11.28515625" style="2" customWidth="1"/>
    <col min="8201" max="8201" width="10.28515625" style="2" customWidth="1"/>
    <col min="8202" max="8202" width="10.85546875" style="2" customWidth="1"/>
    <col min="8203" max="8203" width="11.140625" style="2" customWidth="1"/>
    <col min="8204" max="8204" width="22.5703125" style="2" customWidth="1"/>
    <col min="8205" max="8205" width="14.5703125" style="2" customWidth="1"/>
    <col min="8206" max="8206" width="12.7109375" style="2" customWidth="1"/>
    <col min="8207" max="8447" width="10.7109375" style="2"/>
    <col min="8448" max="8448" width="6.85546875" style="2" customWidth="1"/>
    <col min="8449" max="8449" width="7" style="2" customWidth="1"/>
    <col min="8450" max="8450" width="14.85546875" style="2" customWidth="1"/>
    <col min="8451" max="8451" width="27.28515625" style="2" customWidth="1"/>
    <col min="8452" max="8452" width="9.28515625" style="2" customWidth="1"/>
    <col min="8453" max="8453" width="19.7109375" style="2" customWidth="1"/>
    <col min="8454" max="8454" width="8.7109375" style="2" customWidth="1"/>
    <col min="8455" max="8455" width="10.7109375" style="2" customWidth="1"/>
    <col min="8456" max="8456" width="11.28515625" style="2" customWidth="1"/>
    <col min="8457" max="8457" width="10.28515625" style="2" customWidth="1"/>
    <col min="8458" max="8458" width="10.85546875" style="2" customWidth="1"/>
    <col min="8459" max="8459" width="11.140625" style="2" customWidth="1"/>
    <col min="8460" max="8460" width="22.5703125" style="2" customWidth="1"/>
    <col min="8461" max="8461" width="14.5703125" style="2" customWidth="1"/>
    <col min="8462" max="8462" width="12.7109375" style="2" customWidth="1"/>
    <col min="8463" max="8703" width="10.7109375" style="2"/>
    <col min="8704" max="8704" width="6.85546875" style="2" customWidth="1"/>
    <col min="8705" max="8705" width="7" style="2" customWidth="1"/>
    <col min="8706" max="8706" width="14.85546875" style="2" customWidth="1"/>
    <col min="8707" max="8707" width="27.28515625" style="2" customWidth="1"/>
    <col min="8708" max="8708" width="9.28515625" style="2" customWidth="1"/>
    <col min="8709" max="8709" width="19.7109375" style="2" customWidth="1"/>
    <col min="8710" max="8710" width="8.7109375" style="2" customWidth="1"/>
    <col min="8711" max="8711" width="10.7109375" style="2" customWidth="1"/>
    <col min="8712" max="8712" width="11.28515625" style="2" customWidth="1"/>
    <col min="8713" max="8713" width="10.28515625" style="2" customWidth="1"/>
    <col min="8714" max="8714" width="10.85546875" style="2" customWidth="1"/>
    <col min="8715" max="8715" width="11.140625" style="2" customWidth="1"/>
    <col min="8716" max="8716" width="22.5703125" style="2" customWidth="1"/>
    <col min="8717" max="8717" width="14.5703125" style="2" customWidth="1"/>
    <col min="8718" max="8718" width="12.7109375" style="2" customWidth="1"/>
    <col min="8719" max="8959" width="10.7109375" style="2"/>
    <col min="8960" max="8960" width="6.85546875" style="2" customWidth="1"/>
    <col min="8961" max="8961" width="7" style="2" customWidth="1"/>
    <col min="8962" max="8962" width="14.85546875" style="2" customWidth="1"/>
    <col min="8963" max="8963" width="27.28515625" style="2" customWidth="1"/>
    <col min="8964" max="8964" width="9.28515625" style="2" customWidth="1"/>
    <col min="8965" max="8965" width="19.7109375" style="2" customWidth="1"/>
    <col min="8966" max="8966" width="8.7109375" style="2" customWidth="1"/>
    <col min="8967" max="8967" width="10.7109375" style="2" customWidth="1"/>
    <col min="8968" max="8968" width="11.28515625" style="2" customWidth="1"/>
    <col min="8969" max="8969" width="10.28515625" style="2" customWidth="1"/>
    <col min="8970" max="8970" width="10.85546875" style="2" customWidth="1"/>
    <col min="8971" max="8971" width="11.140625" style="2" customWidth="1"/>
    <col min="8972" max="8972" width="22.5703125" style="2" customWidth="1"/>
    <col min="8973" max="8973" width="14.5703125" style="2" customWidth="1"/>
    <col min="8974" max="8974" width="12.7109375" style="2" customWidth="1"/>
    <col min="8975" max="9215" width="10.7109375" style="2"/>
    <col min="9216" max="9216" width="6.85546875" style="2" customWidth="1"/>
    <col min="9217" max="9217" width="7" style="2" customWidth="1"/>
    <col min="9218" max="9218" width="14.85546875" style="2" customWidth="1"/>
    <col min="9219" max="9219" width="27.28515625" style="2" customWidth="1"/>
    <col min="9220" max="9220" width="9.28515625" style="2" customWidth="1"/>
    <col min="9221" max="9221" width="19.7109375" style="2" customWidth="1"/>
    <col min="9222" max="9222" width="8.7109375" style="2" customWidth="1"/>
    <col min="9223" max="9223" width="10.7109375" style="2" customWidth="1"/>
    <col min="9224" max="9224" width="11.28515625" style="2" customWidth="1"/>
    <col min="9225" max="9225" width="10.28515625" style="2" customWidth="1"/>
    <col min="9226" max="9226" width="10.85546875" style="2" customWidth="1"/>
    <col min="9227" max="9227" width="11.140625" style="2" customWidth="1"/>
    <col min="9228" max="9228" width="22.5703125" style="2" customWidth="1"/>
    <col min="9229" max="9229" width="14.5703125" style="2" customWidth="1"/>
    <col min="9230" max="9230" width="12.7109375" style="2" customWidth="1"/>
    <col min="9231" max="9471" width="10.7109375" style="2"/>
    <col min="9472" max="9472" width="6.85546875" style="2" customWidth="1"/>
    <col min="9473" max="9473" width="7" style="2" customWidth="1"/>
    <col min="9474" max="9474" width="14.85546875" style="2" customWidth="1"/>
    <col min="9475" max="9475" width="27.28515625" style="2" customWidth="1"/>
    <col min="9476" max="9476" width="9.28515625" style="2" customWidth="1"/>
    <col min="9477" max="9477" width="19.7109375" style="2" customWidth="1"/>
    <col min="9478" max="9478" width="8.7109375" style="2" customWidth="1"/>
    <col min="9479" max="9479" width="10.7109375" style="2" customWidth="1"/>
    <col min="9480" max="9480" width="11.28515625" style="2" customWidth="1"/>
    <col min="9481" max="9481" width="10.28515625" style="2" customWidth="1"/>
    <col min="9482" max="9482" width="10.85546875" style="2" customWidth="1"/>
    <col min="9483" max="9483" width="11.140625" style="2" customWidth="1"/>
    <col min="9484" max="9484" width="22.5703125" style="2" customWidth="1"/>
    <col min="9485" max="9485" width="14.5703125" style="2" customWidth="1"/>
    <col min="9486" max="9486" width="12.7109375" style="2" customWidth="1"/>
    <col min="9487" max="9727" width="10.7109375" style="2"/>
    <col min="9728" max="9728" width="6.85546875" style="2" customWidth="1"/>
    <col min="9729" max="9729" width="7" style="2" customWidth="1"/>
    <col min="9730" max="9730" width="14.85546875" style="2" customWidth="1"/>
    <col min="9731" max="9731" width="27.28515625" style="2" customWidth="1"/>
    <col min="9732" max="9732" width="9.28515625" style="2" customWidth="1"/>
    <col min="9733" max="9733" width="19.7109375" style="2" customWidth="1"/>
    <col min="9734" max="9734" width="8.7109375" style="2" customWidth="1"/>
    <col min="9735" max="9735" width="10.7109375" style="2" customWidth="1"/>
    <col min="9736" max="9736" width="11.28515625" style="2" customWidth="1"/>
    <col min="9737" max="9737" width="10.28515625" style="2" customWidth="1"/>
    <col min="9738" max="9738" width="10.85546875" style="2" customWidth="1"/>
    <col min="9739" max="9739" width="11.140625" style="2" customWidth="1"/>
    <col min="9740" max="9740" width="22.5703125" style="2" customWidth="1"/>
    <col min="9741" max="9741" width="14.5703125" style="2" customWidth="1"/>
    <col min="9742" max="9742" width="12.7109375" style="2" customWidth="1"/>
    <col min="9743" max="9983" width="10.7109375" style="2"/>
    <col min="9984" max="9984" width="6.85546875" style="2" customWidth="1"/>
    <col min="9985" max="9985" width="7" style="2" customWidth="1"/>
    <col min="9986" max="9986" width="14.85546875" style="2" customWidth="1"/>
    <col min="9987" max="9987" width="27.28515625" style="2" customWidth="1"/>
    <col min="9988" max="9988" width="9.28515625" style="2" customWidth="1"/>
    <col min="9989" max="9989" width="19.7109375" style="2" customWidth="1"/>
    <col min="9990" max="9990" width="8.7109375" style="2" customWidth="1"/>
    <col min="9991" max="9991" width="10.7109375" style="2" customWidth="1"/>
    <col min="9992" max="9992" width="11.28515625" style="2" customWidth="1"/>
    <col min="9993" max="9993" width="10.28515625" style="2" customWidth="1"/>
    <col min="9994" max="9994" width="10.85546875" style="2" customWidth="1"/>
    <col min="9995" max="9995" width="11.140625" style="2" customWidth="1"/>
    <col min="9996" max="9996" width="22.5703125" style="2" customWidth="1"/>
    <col min="9997" max="9997" width="14.5703125" style="2" customWidth="1"/>
    <col min="9998" max="9998" width="12.7109375" style="2" customWidth="1"/>
    <col min="9999" max="10239" width="10.7109375" style="2"/>
    <col min="10240" max="10240" width="6.85546875" style="2" customWidth="1"/>
    <col min="10241" max="10241" width="7" style="2" customWidth="1"/>
    <col min="10242" max="10242" width="14.85546875" style="2" customWidth="1"/>
    <col min="10243" max="10243" width="27.28515625" style="2" customWidth="1"/>
    <col min="10244" max="10244" width="9.28515625" style="2" customWidth="1"/>
    <col min="10245" max="10245" width="19.7109375" style="2" customWidth="1"/>
    <col min="10246" max="10246" width="8.7109375" style="2" customWidth="1"/>
    <col min="10247" max="10247" width="10.7109375" style="2" customWidth="1"/>
    <col min="10248" max="10248" width="11.28515625" style="2" customWidth="1"/>
    <col min="10249" max="10249" width="10.28515625" style="2" customWidth="1"/>
    <col min="10250" max="10250" width="10.85546875" style="2" customWidth="1"/>
    <col min="10251" max="10251" width="11.140625" style="2" customWidth="1"/>
    <col min="10252" max="10252" width="22.5703125" style="2" customWidth="1"/>
    <col min="10253" max="10253" width="14.5703125" style="2" customWidth="1"/>
    <col min="10254" max="10254" width="12.7109375" style="2" customWidth="1"/>
    <col min="10255" max="10495" width="10.7109375" style="2"/>
    <col min="10496" max="10496" width="6.85546875" style="2" customWidth="1"/>
    <col min="10497" max="10497" width="7" style="2" customWidth="1"/>
    <col min="10498" max="10498" width="14.85546875" style="2" customWidth="1"/>
    <col min="10499" max="10499" width="27.28515625" style="2" customWidth="1"/>
    <col min="10500" max="10500" width="9.28515625" style="2" customWidth="1"/>
    <col min="10501" max="10501" width="19.7109375" style="2" customWidth="1"/>
    <col min="10502" max="10502" width="8.7109375" style="2" customWidth="1"/>
    <col min="10503" max="10503" width="10.7109375" style="2" customWidth="1"/>
    <col min="10504" max="10504" width="11.28515625" style="2" customWidth="1"/>
    <col min="10505" max="10505" width="10.28515625" style="2" customWidth="1"/>
    <col min="10506" max="10506" width="10.85546875" style="2" customWidth="1"/>
    <col min="10507" max="10507" width="11.140625" style="2" customWidth="1"/>
    <col min="10508" max="10508" width="22.5703125" style="2" customWidth="1"/>
    <col min="10509" max="10509" width="14.5703125" style="2" customWidth="1"/>
    <col min="10510" max="10510" width="12.7109375" style="2" customWidth="1"/>
    <col min="10511" max="10751" width="10.7109375" style="2"/>
    <col min="10752" max="10752" width="6.85546875" style="2" customWidth="1"/>
    <col min="10753" max="10753" width="7" style="2" customWidth="1"/>
    <col min="10754" max="10754" width="14.85546875" style="2" customWidth="1"/>
    <col min="10755" max="10755" width="27.28515625" style="2" customWidth="1"/>
    <col min="10756" max="10756" width="9.28515625" style="2" customWidth="1"/>
    <col min="10757" max="10757" width="19.7109375" style="2" customWidth="1"/>
    <col min="10758" max="10758" width="8.7109375" style="2" customWidth="1"/>
    <col min="10759" max="10759" width="10.7109375" style="2" customWidth="1"/>
    <col min="10760" max="10760" width="11.28515625" style="2" customWidth="1"/>
    <col min="10761" max="10761" width="10.28515625" style="2" customWidth="1"/>
    <col min="10762" max="10762" width="10.85546875" style="2" customWidth="1"/>
    <col min="10763" max="10763" width="11.140625" style="2" customWidth="1"/>
    <col min="10764" max="10764" width="22.5703125" style="2" customWidth="1"/>
    <col min="10765" max="10765" width="14.5703125" style="2" customWidth="1"/>
    <col min="10766" max="10766" width="12.7109375" style="2" customWidth="1"/>
    <col min="10767" max="11007" width="10.7109375" style="2"/>
    <col min="11008" max="11008" width="6.85546875" style="2" customWidth="1"/>
    <col min="11009" max="11009" width="7" style="2" customWidth="1"/>
    <col min="11010" max="11010" width="14.85546875" style="2" customWidth="1"/>
    <col min="11011" max="11011" width="27.28515625" style="2" customWidth="1"/>
    <col min="11012" max="11012" width="9.28515625" style="2" customWidth="1"/>
    <col min="11013" max="11013" width="19.7109375" style="2" customWidth="1"/>
    <col min="11014" max="11014" width="8.7109375" style="2" customWidth="1"/>
    <col min="11015" max="11015" width="10.7109375" style="2" customWidth="1"/>
    <col min="11016" max="11016" width="11.28515625" style="2" customWidth="1"/>
    <col min="11017" max="11017" width="10.28515625" style="2" customWidth="1"/>
    <col min="11018" max="11018" width="10.85546875" style="2" customWidth="1"/>
    <col min="11019" max="11019" width="11.140625" style="2" customWidth="1"/>
    <col min="11020" max="11020" width="22.5703125" style="2" customWidth="1"/>
    <col min="11021" max="11021" width="14.5703125" style="2" customWidth="1"/>
    <col min="11022" max="11022" width="12.7109375" style="2" customWidth="1"/>
    <col min="11023" max="11263" width="10.7109375" style="2"/>
    <col min="11264" max="11264" width="6.85546875" style="2" customWidth="1"/>
    <col min="11265" max="11265" width="7" style="2" customWidth="1"/>
    <col min="11266" max="11266" width="14.85546875" style="2" customWidth="1"/>
    <col min="11267" max="11267" width="27.28515625" style="2" customWidth="1"/>
    <col min="11268" max="11268" width="9.28515625" style="2" customWidth="1"/>
    <col min="11269" max="11269" width="19.7109375" style="2" customWidth="1"/>
    <col min="11270" max="11270" width="8.7109375" style="2" customWidth="1"/>
    <col min="11271" max="11271" width="10.7109375" style="2" customWidth="1"/>
    <col min="11272" max="11272" width="11.28515625" style="2" customWidth="1"/>
    <col min="11273" max="11273" width="10.28515625" style="2" customWidth="1"/>
    <col min="11274" max="11274" width="10.85546875" style="2" customWidth="1"/>
    <col min="11275" max="11275" width="11.140625" style="2" customWidth="1"/>
    <col min="11276" max="11276" width="22.5703125" style="2" customWidth="1"/>
    <col min="11277" max="11277" width="14.5703125" style="2" customWidth="1"/>
    <col min="11278" max="11278" width="12.7109375" style="2" customWidth="1"/>
    <col min="11279" max="11519" width="10.7109375" style="2"/>
    <col min="11520" max="11520" width="6.85546875" style="2" customWidth="1"/>
    <col min="11521" max="11521" width="7" style="2" customWidth="1"/>
    <col min="11522" max="11522" width="14.85546875" style="2" customWidth="1"/>
    <col min="11523" max="11523" width="27.28515625" style="2" customWidth="1"/>
    <col min="11524" max="11524" width="9.28515625" style="2" customWidth="1"/>
    <col min="11525" max="11525" width="19.7109375" style="2" customWidth="1"/>
    <col min="11526" max="11526" width="8.7109375" style="2" customWidth="1"/>
    <col min="11527" max="11527" width="10.7109375" style="2" customWidth="1"/>
    <col min="11528" max="11528" width="11.28515625" style="2" customWidth="1"/>
    <col min="11529" max="11529" width="10.28515625" style="2" customWidth="1"/>
    <col min="11530" max="11530" width="10.85546875" style="2" customWidth="1"/>
    <col min="11531" max="11531" width="11.140625" style="2" customWidth="1"/>
    <col min="11532" max="11532" width="22.5703125" style="2" customWidth="1"/>
    <col min="11533" max="11533" width="14.5703125" style="2" customWidth="1"/>
    <col min="11534" max="11534" width="12.7109375" style="2" customWidth="1"/>
    <col min="11535" max="11775" width="10.7109375" style="2"/>
    <col min="11776" max="11776" width="6.85546875" style="2" customWidth="1"/>
    <col min="11777" max="11777" width="7" style="2" customWidth="1"/>
    <col min="11778" max="11778" width="14.85546875" style="2" customWidth="1"/>
    <col min="11779" max="11779" width="27.28515625" style="2" customWidth="1"/>
    <col min="11780" max="11780" width="9.28515625" style="2" customWidth="1"/>
    <col min="11781" max="11781" width="19.7109375" style="2" customWidth="1"/>
    <col min="11782" max="11782" width="8.7109375" style="2" customWidth="1"/>
    <col min="11783" max="11783" width="10.7109375" style="2" customWidth="1"/>
    <col min="11784" max="11784" width="11.28515625" style="2" customWidth="1"/>
    <col min="11785" max="11785" width="10.28515625" style="2" customWidth="1"/>
    <col min="11786" max="11786" width="10.85546875" style="2" customWidth="1"/>
    <col min="11787" max="11787" width="11.140625" style="2" customWidth="1"/>
    <col min="11788" max="11788" width="22.5703125" style="2" customWidth="1"/>
    <col min="11789" max="11789" width="14.5703125" style="2" customWidth="1"/>
    <col min="11790" max="11790" width="12.7109375" style="2" customWidth="1"/>
    <col min="11791" max="12031" width="10.7109375" style="2"/>
    <col min="12032" max="12032" width="6.85546875" style="2" customWidth="1"/>
    <col min="12033" max="12033" width="7" style="2" customWidth="1"/>
    <col min="12034" max="12034" width="14.85546875" style="2" customWidth="1"/>
    <col min="12035" max="12035" width="27.28515625" style="2" customWidth="1"/>
    <col min="12036" max="12036" width="9.28515625" style="2" customWidth="1"/>
    <col min="12037" max="12037" width="19.7109375" style="2" customWidth="1"/>
    <col min="12038" max="12038" width="8.7109375" style="2" customWidth="1"/>
    <col min="12039" max="12039" width="10.7109375" style="2" customWidth="1"/>
    <col min="12040" max="12040" width="11.28515625" style="2" customWidth="1"/>
    <col min="12041" max="12041" width="10.28515625" style="2" customWidth="1"/>
    <col min="12042" max="12042" width="10.85546875" style="2" customWidth="1"/>
    <col min="12043" max="12043" width="11.140625" style="2" customWidth="1"/>
    <col min="12044" max="12044" width="22.5703125" style="2" customWidth="1"/>
    <col min="12045" max="12045" width="14.5703125" style="2" customWidth="1"/>
    <col min="12046" max="12046" width="12.7109375" style="2" customWidth="1"/>
    <col min="12047" max="12287" width="10.7109375" style="2"/>
    <col min="12288" max="12288" width="6.85546875" style="2" customWidth="1"/>
    <col min="12289" max="12289" width="7" style="2" customWidth="1"/>
    <col min="12290" max="12290" width="14.85546875" style="2" customWidth="1"/>
    <col min="12291" max="12291" width="27.28515625" style="2" customWidth="1"/>
    <col min="12292" max="12292" width="9.28515625" style="2" customWidth="1"/>
    <col min="12293" max="12293" width="19.7109375" style="2" customWidth="1"/>
    <col min="12294" max="12294" width="8.7109375" style="2" customWidth="1"/>
    <col min="12295" max="12295" width="10.7109375" style="2" customWidth="1"/>
    <col min="12296" max="12296" width="11.28515625" style="2" customWidth="1"/>
    <col min="12297" max="12297" width="10.28515625" style="2" customWidth="1"/>
    <col min="12298" max="12298" width="10.85546875" style="2" customWidth="1"/>
    <col min="12299" max="12299" width="11.140625" style="2" customWidth="1"/>
    <col min="12300" max="12300" width="22.5703125" style="2" customWidth="1"/>
    <col min="12301" max="12301" width="14.5703125" style="2" customWidth="1"/>
    <col min="12302" max="12302" width="12.7109375" style="2" customWidth="1"/>
    <col min="12303" max="12543" width="10.7109375" style="2"/>
    <col min="12544" max="12544" width="6.85546875" style="2" customWidth="1"/>
    <col min="12545" max="12545" width="7" style="2" customWidth="1"/>
    <col min="12546" max="12546" width="14.85546875" style="2" customWidth="1"/>
    <col min="12547" max="12547" width="27.28515625" style="2" customWidth="1"/>
    <col min="12548" max="12548" width="9.28515625" style="2" customWidth="1"/>
    <col min="12549" max="12549" width="19.7109375" style="2" customWidth="1"/>
    <col min="12550" max="12550" width="8.7109375" style="2" customWidth="1"/>
    <col min="12551" max="12551" width="10.7109375" style="2" customWidth="1"/>
    <col min="12552" max="12552" width="11.28515625" style="2" customWidth="1"/>
    <col min="12553" max="12553" width="10.28515625" style="2" customWidth="1"/>
    <col min="12554" max="12554" width="10.85546875" style="2" customWidth="1"/>
    <col min="12555" max="12555" width="11.140625" style="2" customWidth="1"/>
    <col min="12556" max="12556" width="22.5703125" style="2" customWidth="1"/>
    <col min="12557" max="12557" width="14.5703125" style="2" customWidth="1"/>
    <col min="12558" max="12558" width="12.7109375" style="2" customWidth="1"/>
    <col min="12559" max="12799" width="10.7109375" style="2"/>
    <col min="12800" max="12800" width="6.85546875" style="2" customWidth="1"/>
    <col min="12801" max="12801" width="7" style="2" customWidth="1"/>
    <col min="12802" max="12802" width="14.85546875" style="2" customWidth="1"/>
    <col min="12803" max="12803" width="27.28515625" style="2" customWidth="1"/>
    <col min="12804" max="12804" width="9.28515625" style="2" customWidth="1"/>
    <col min="12805" max="12805" width="19.7109375" style="2" customWidth="1"/>
    <col min="12806" max="12806" width="8.7109375" style="2" customWidth="1"/>
    <col min="12807" max="12807" width="10.7109375" style="2" customWidth="1"/>
    <col min="12808" max="12808" width="11.28515625" style="2" customWidth="1"/>
    <col min="12809" max="12809" width="10.28515625" style="2" customWidth="1"/>
    <col min="12810" max="12810" width="10.85546875" style="2" customWidth="1"/>
    <col min="12811" max="12811" width="11.140625" style="2" customWidth="1"/>
    <col min="12812" max="12812" width="22.5703125" style="2" customWidth="1"/>
    <col min="12813" max="12813" width="14.5703125" style="2" customWidth="1"/>
    <col min="12814" max="12814" width="12.7109375" style="2" customWidth="1"/>
    <col min="12815" max="13055" width="10.7109375" style="2"/>
    <col min="13056" max="13056" width="6.85546875" style="2" customWidth="1"/>
    <col min="13057" max="13057" width="7" style="2" customWidth="1"/>
    <col min="13058" max="13058" width="14.85546875" style="2" customWidth="1"/>
    <col min="13059" max="13059" width="27.28515625" style="2" customWidth="1"/>
    <col min="13060" max="13060" width="9.28515625" style="2" customWidth="1"/>
    <col min="13061" max="13061" width="19.7109375" style="2" customWidth="1"/>
    <col min="13062" max="13062" width="8.7109375" style="2" customWidth="1"/>
    <col min="13063" max="13063" width="10.7109375" style="2" customWidth="1"/>
    <col min="13064" max="13064" width="11.28515625" style="2" customWidth="1"/>
    <col min="13065" max="13065" width="10.28515625" style="2" customWidth="1"/>
    <col min="13066" max="13066" width="10.85546875" style="2" customWidth="1"/>
    <col min="13067" max="13067" width="11.140625" style="2" customWidth="1"/>
    <col min="13068" max="13068" width="22.5703125" style="2" customWidth="1"/>
    <col min="13069" max="13069" width="14.5703125" style="2" customWidth="1"/>
    <col min="13070" max="13070" width="12.7109375" style="2" customWidth="1"/>
    <col min="13071" max="13311" width="10.7109375" style="2"/>
    <col min="13312" max="13312" width="6.85546875" style="2" customWidth="1"/>
    <col min="13313" max="13313" width="7" style="2" customWidth="1"/>
    <col min="13314" max="13314" width="14.85546875" style="2" customWidth="1"/>
    <col min="13315" max="13315" width="27.28515625" style="2" customWidth="1"/>
    <col min="13316" max="13316" width="9.28515625" style="2" customWidth="1"/>
    <col min="13317" max="13317" width="19.7109375" style="2" customWidth="1"/>
    <col min="13318" max="13318" width="8.7109375" style="2" customWidth="1"/>
    <col min="13319" max="13319" width="10.7109375" style="2" customWidth="1"/>
    <col min="13320" max="13320" width="11.28515625" style="2" customWidth="1"/>
    <col min="13321" max="13321" width="10.28515625" style="2" customWidth="1"/>
    <col min="13322" max="13322" width="10.85546875" style="2" customWidth="1"/>
    <col min="13323" max="13323" width="11.140625" style="2" customWidth="1"/>
    <col min="13324" max="13324" width="22.5703125" style="2" customWidth="1"/>
    <col min="13325" max="13325" width="14.5703125" style="2" customWidth="1"/>
    <col min="13326" max="13326" width="12.7109375" style="2" customWidth="1"/>
    <col min="13327" max="13567" width="10.7109375" style="2"/>
    <col min="13568" max="13568" width="6.85546875" style="2" customWidth="1"/>
    <col min="13569" max="13569" width="7" style="2" customWidth="1"/>
    <col min="13570" max="13570" width="14.85546875" style="2" customWidth="1"/>
    <col min="13571" max="13571" width="27.28515625" style="2" customWidth="1"/>
    <col min="13572" max="13572" width="9.28515625" style="2" customWidth="1"/>
    <col min="13573" max="13573" width="19.7109375" style="2" customWidth="1"/>
    <col min="13574" max="13574" width="8.7109375" style="2" customWidth="1"/>
    <col min="13575" max="13575" width="10.7109375" style="2" customWidth="1"/>
    <col min="13576" max="13576" width="11.28515625" style="2" customWidth="1"/>
    <col min="13577" max="13577" width="10.28515625" style="2" customWidth="1"/>
    <col min="13578" max="13578" width="10.85546875" style="2" customWidth="1"/>
    <col min="13579" max="13579" width="11.140625" style="2" customWidth="1"/>
    <col min="13580" max="13580" width="22.5703125" style="2" customWidth="1"/>
    <col min="13581" max="13581" width="14.5703125" style="2" customWidth="1"/>
    <col min="13582" max="13582" width="12.7109375" style="2" customWidth="1"/>
    <col min="13583" max="13823" width="10.7109375" style="2"/>
    <col min="13824" max="13824" width="6.85546875" style="2" customWidth="1"/>
    <col min="13825" max="13825" width="7" style="2" customWidth="1"/>
    <col min="13826" max="13826" width="14.85546875" style="2" customWidth="1"/>
    <col min="13827" max="13827" width="27.28515625" style="2" customWidth="1"/>
    <col min="13828" max="13828" width="9.28515625" style="2" customWidth="1"/>
    <col min="13829" max="13829" width="19.7109375" style="2" customWidth="1"/>
    <col min="13830" max="13830" width="8.7109375" style="2" customWidth="1"/>
    <col min="13831" max="13831" width="10.7109375" style="2" customWidth="1"/>
    <col min="13832" max="13832" width="11.28515625" style="2" customWidth="1"/>
    <col min="13833" max="13833" width="10.28515625" style="2" customWidth="1"/>
    <col min="13834" max="13834" width="10.85546875" style="2" customWidth="1"/>
    <col min="13835" max="13835" width="11.140625" style="2" customWidth="1"/>
    <col min="13836" max="13836" width="22.5703125" style="2" customWidth="1"/>
    <col min="13837" max="13837" width="14.5703125" style="2" customWidth="1"/>
    <col min="13838" max="13838" width="12.7109375" style="2" customWidth="1"/>
    <col min="13839" max="14079" width="10.7109375" style="2"/>
    <col min="14080" max="14080" width="6.85546875" style="2" customWidth="1"/>
    <col min="14081" max="14081" width="7" style="2" customWidth="1"/>
    <col min="14082" max="14082" width="14.85546875" style="2" customWidth="1"/>
    <col min="14083" max="14083" width="27.28515625" style="2" customWidth="1"/>
    <col min="14084" max="14084" width="9.28515625" style="2" customWidth="1"/>
    <col min="14085" max="14085" width="19.7109375" style="2" customWidth="1"/>
    <col min="14086" max="14086" width="8.7109375" style="2" customWidth="1"/>
    <col min="14087" max="14087" width="10.7109375" style="2" customWidth="1"/>
    <col min="14088" max="14088" width="11.28515625" style="2" customWidth="1"/>
    <col min="14089" max="14089" width="10.28515625" style="2" customWidth="1"/>
    <col min="14090" max="14090" width="10.85546875" style="2" customWidth="1"/>
    <col min="14091" max="14091" width="11.140625" style="2" customWidth="1"/>
    <col min="14092" max="14092" width="22.5703125" style="2" customWidth="1"/>
    <col min="14093" max="14093" width="14.5703125" style="2" customWidth="1"/>
    <col min="14094" max="14094" width="12.7109375" style="2" customWidth="1"/>
    <col min="14095" max="14335" width="10.7109375" style="2"/>
    <col min="14336" max="14336" width="6.85546875" style="2" customWidth="1"/>
    <col min="14337" max="14337" width="7" style="2" customWidth="1"/>
    <col min="14338" max="14338" width="14.85546875" style="2" customWidth="1"/>
    <col min="14339" max="14339" width="27.28515625" style="2" customWidth="1"/>
    <col min="14340" max="14340" width="9.28515625" style="2" customWidth="1"/>
    <col min="14341" max="14341" width="19.7109375" style="2" customWidth="1"/>
    <col min="14342" max="14342" width="8.7109375" style="2" customWidth="1"/>
    <col min="14343" max="14343" width="10.7109375" style="2" customWidth="1"/>
    <col min="14344" max="14344" width="11.28515625" style="2" customWidth="1"/>
    <col min="14345" max="14345" width="10.28515625" style="2" customWidth="1"/>
    <col min="14346" max="14346" width="10.85546875" style="2" customWidth="1"/>
    <col min="14347" max="14347" width="11.140625" style="2" customWidth="1"/>
    <col min="14348" max="14348" width="22.5703125" style="2" customWidth="1"/>
    <col min="14349" max="14349" width="14.5703125" style="2" customWidth="1"/>
    <col min="14350" max="14350" width="12.7109375" style="2" customWidth="1"/>
    <col min="14351" max="14591" width="10.7109375" style="2"/>
    <col min="14592" max="14592" width="6.85546875" style="2" customWidth="1"/>
    <col min="14593" max="14593" width="7" style="2" customWidth="1"/>
    <col min="14594" max="14594" width="14.85546875" style="2" customWidth="1"/>
    <col min="14595" max="14595" width="27.28515625" style="2" customWidth="1"/>
    <col min="14596" max="14596" width="9.28515625" style="2" customWidth="1"/>
    <col min="14597" max="14597" width="19.7109375" style="2" customWidth="1"/>
    <col min="14598" max="14598" width="8.7109375" style="2" customWidth="1"/>
    <col min="14599" max="14599" width="10.7109375" style="2" customWidth="1"/>
    <col min="14600" max="14600" width="11.28515625" style="2" customWidth="1"/>
    <col min="14601" max="14601" width="10.28515625" style="2" customWidth="1"/>
    <col min="14602" max="14602" width="10.85546875" style="2" customWidth="1"/>
    <col min="14603" max="14603" width="11.140625" style="2" customWidth="1"/>
    <col min="14604" max="14604" width="22.5703125" style="2" customWidth="1"/>
    <col min="14605" max="14605" width="14.5703125" style="2" customWidth="1"/>
    <col min="14606" max="14606" width="12.7109375" style="2" customWidth="1"/>
    <col min="14607" max="14847" width="10.7109375" style="2"/>
    <col min="14848" max="14848" width="6.85546875" style="2" customWidth="1"/>
    <col min="14849" max="14849" width="7" style="2" customWidth="1"/>
    <col min="14850" max="14850" width="14.85546875" style="2" customWidth="1"/>
    <col min="14851" max="14851" width="27.28515625" style="2" customWidth="1"/>
    <col min="14852" max="14852" width="9.28515625" style="2" customWidth="1"/>
    <col min="14853" max="14853" width="19.7109375" style="2" customWidth="1"/>
    <col min="14854" max="14854" width="8.7109375" style="2" customWidth="1"/>
    <col min="14855" max="14855" width="10.7109375" style="2" customWidth="1"/>
    <col min="14856" max="14856" width="11.28515625" style="2" customWidth="1"/>
    <col min="14857" max="14857" width="10.28515625" style="2" customWidth="1"/>
    <col min="14858" max="14858" width="10.85546875" style="2" customWidth="1"/>
    <col min="14859" max="14859" width="11.140625" style="2" customWidth="1"/>
    <col min="14860" max="14860" width="22.5703125" style="2" customWidth="1"/>
    <col min="14861" max="14861" width="14.5703125" style="2" customWidth="1"/>
    <col min="14862" max="14862" width="12.7109375" style="2" customWidth="1"/>
    <col min="14863" max="15103" width="10.7109375" style="2"/>
    <col min="15104" max="15104" width="6.85546875" style="2" customWidth="1"/>
    <col min="15105" max="15105" width="7" style="2" customWidth="1"/>
    <col min="15106" max="15106" width="14.85546875" style="2" customWidth="1"/>
    <col min="15107" max="15107" width="27.28515625" style="2" customWidth="1"/>
    <col min="15108" max="15108" width="9.28515625" style="2" customWidth="1"/>
    <col min="15109" max="15109" width="19.7109375" style="2" customWidth="1"/>
    <col min="15110" max="15110" width="8.7109375" style="2" customWidth="1"/>
    <col min="15111" max="15111" width="10.7109375" style="2" customWidth="1"/>
    <col min="15112" max="15112" width="11.28515625" style="2" customWidth="1"/>
    <col min="15113" max="15113" width="10.28515625" style="2" customWidth="1"/>
    <col min="15114" max="15114" width="10.85546875" style="2" customWidth="1"/>
    <col min="15115" max="15115" width="11.140625" style="2" customWidth="1"/>
    <col min="15116" max="15116" width="22.5703125" style="2" customWidth="1"/>
    <col min="15117" max="15117" width="14.5703125" style="2" customWidth="1"/>
    <col min="15118" max="15118" width="12.7109375" style="2" customWidth="1"/>
    <col min="15119" max="15359" width="10.7109375" style="2"/>
    <col min="15360" max="15360" width="6.85546875" style="2" customWidth="1"/>
    <col min="15361" max="15361" width="7" style="2" customWidth="1"/>
    <col min="15362" max="15362" width="14.85546875" style="2" customWidth="1"/>
    <col min="15363" max="15363" width="27.28515625" style="2" customWidth="1"/>
    <col min="15364" max="15364" width="9.28515625" style="2" customWidth="1"/>
    <col min="15365" max="15365" width="19.7109375" style="2" customWidth="1"/>
    <col min="15366" max="15366" width="8.7109375" style="2" customWidth="1"/>
    <col min="15367" max="15367" width="10.7109375" style="2" customWidth="1"/>
    <col min="15368" max="15368" width="11.28515625" style="2" customWidth="1"/>
    <col min="15369" max="15369" width="10.28515625" style="2" customWidth="1"/>
    <col min="15370" max="15370" width="10.85546875" style="2" customWidth="1"/>
    <col min="15371" max="15371" width="11.140625" style="2" customWidth="1"/>
    <col min="15372" max="15372" width="22.5703125" style="2" customWidth="1"/>
    <col min="15373" max="15373" width="14.5703125" style="2" customWidth="1"/>
    <col min="15374" max="15374" width="12.7109375" style="2" customWidth="1"/>
    <col min="15375" max="15615" width="10.7109375" style="2"/>
    <col min="15616" max="15616" width="6.85546875" style="2" customWidth="1"/>
    <col min="15617" max="15617" width="7" style="2" customWidth="1"/>
    <col min="15618" max="15618" width="14.85546875" style="2" customWidth="1"/>
    <col min="15619" max="15619" width="27.28515625" style="2" customWidth="1"/>
    <col min="15620" max="15620" width="9.28515625" style="2" customWidth="1"/>
    <col min="15621" max="15621" width="19.7109375" style="2" customWidth="1"/>
    <col min="15622" max="15622" width="8.7109375" style="2" customWidth="1"/>
    <col min="15623" max="15623" width="10.7109375" style="2" customWidth="1"/>
    <col min="15624" max="15624" width="11.28515625" style="2" customWidth="1"/>
    <col min="15625" max="15625" width="10.28515625" style="2" customWidth="1"/>
    <col min="15626" max="15626" width="10.85546875" style="2" customWidth="1"/>
    <col min="15627" max="15627" width="11.140625" style="2" customWidth="1"/>
    <col min="15628" max="15628" width="22.5703125" style="2" customWidth="1"/>
    <col min="15629" max="15629" width="14.5703125" style="2" customWidth="1"/>
    <col min="15630" max="15630" width="12.7109375" style="2" customWidth="1"/>
    <col min="15631" max="15871" width="10.7109375" style="2"/>
    <col min="15872" max="15872" width="6.85546875" style="2" customWidth="1"/>
    <col min="15873" max="15873" width="7" style="2" customWidth="1"/>
    <col min="15874" max="15874" width="14.85546875" style="2" customWidth="1"/>
    <col min="15875" max="15875" width="27.28515625" style="2" customWidth="1"/>
    <col min="15876" max="15876" width="9.28515625" style="2" customWidth="1"/>
    <col min="15877" max="15877" width="19.7109375" style="2" customWidth="1"/>
    <col min="15878" max="15878" width="8.7109375" style="2" customWidth="1"/>
    <col min="15879" max="15879" width="10.7109375" style="2" customWidth="1"/>
    <col min="15880" max="15880" width="11.28515625" style="2" customWidth="1"/>
    <col min="15881" max="15881" width="10.28515625" style="2" customWidth="1"/>
    <col min="15882" max="15882" width="10.85546875" style="2" customWidth="1"/>
    <col min="15883" max="15883" width="11.140625" style="2" customWidth="1"/>
    <col min="15884" max="15884" width="22.5703125" style="2" customWidth="1"/>
    <col min="15885" max="15885" width="14.5703125" style="2" customWidth="1"/>
    <col min="15886" max="15886" width="12.7109375" style="2" customWidth="1"/>
    <col min="15887" max="16127" width="10.7109375" style="2"/>
    <col min="16128" max="16128" width="6.85546875" style="2" customWidth="1"/>
    <col min="16129" max="16129" width="7" style="2" customWidth="1"/>
    <col min="16130" max="16130" width="14.85546875" style="2" customWidth="1"/>
    <col min="16131" max="16131" width="27.28515625" style="2" customWidth="1"/>
    <col min="16132" max="16132" width="9.28515625" style="2" customWidth="1"/>
    <col min="16133" max="16133" width="19.7109375" style="2" customWidth="1"/>
    <col min="16134" max="16134" width="8.7109375" style="2" customWidth="1"/>
    <col min="16135" max="16135" width="10.7109375" style="2" customWidth="1"/>
    <col min="16136" max="16136" width="11.28515625" style="2" customWidth="1"/>
    <col min="16137" max="16137" width="10.28515625" style="2" customWidth="1"/>
    <col min="16138" max="16138" width="10.85546875" style="2" customWidth="1"/>
    <col min="16139" max="16139" width="11.140625" style="2" customWidth="1"/>
    <col min="16140" max="16140" width="22.5703125" style="2" customWidth="1"/>
    <col min="16141" max="16141" width="14.5703125" style="2" customWidth="1"/>
    <col min="16142" max="16142" width="12.7109375" style="2" customWidth="1"/>
    <col min="16143" max="16384" width="10.7109375" style="2"/>
  </cols>
  <sheetData>
    <row r="1" spans="1:12" ht="13.5" customHeight="1" x14ac:dyDescent="0.25">
      <c r="A1" s="1"/>
      <c r="C1" s="1" t="s">
        <v>1</v>
      </c>
      <c r="D1" s="1" t="s">
        <v>1</v>
      </c>
      <c r="E1" s="2" t="s">
        <v>1</v>
      </c>
    </row>
    <row r="2" spans="1:12" ht="13.5" customHeight="1" x14ac:dyDescent="0.25">
      <c r="A2" s="5" t="s">
        <v>1</v>
      </c>
      <c r="B2" s="5" t="s">
        <v>1</v>
      </c>
      <c r="C2" s="5" t="s">
        <v>2</v>
      </c>
      <c r="D2" s="5"/>
      <c r="E2" s="5" t="s">
        <v>0</v>
      </c>
      <c r="F2" s="5"/>
      <c r="G2" s="6"/>
      <c r="H2" s="5"/>
      <c r="I2" s="6"/>
    </row>
    <row r="3" spans="1:12" ht="13.5" customHeight="1" x14ac:dyDescent="0.25">
      <c r="A3" s="5"/>
      <c r="B3" s="5"/>
      <c r="C3" s="5" t="s">
        <v>89</v>
      </c>
      <c r="D3" s="5"/>
      <c r="E3" s="7"/>
      <c r="F3" s="5" t="s">
        <v>3</v>
      </c>
      <c r="G3" s="6"/>
      <c r="H3" s="5"/>
      <c r="I3" s="6"/>
    </row>
    <row r="4" spans="1:12" ht="13.5" customHeight="1" x14ac:dyDescent="0.25">
      <c r="A4" s="5"/>
      <c r="B4" s="5"/>
      <c r="C4" s="5" t="s">
        <v>4</v>
      </c>
      <c r="D4" s="5"/>
      <c r="E4" s="5"/>
      <c r="F4" s="5"/>
      <c r="G4" s="6"/>
      <c r="H4" s="5"/>
      <c r="I4" s="6"/>
    </row>
    <row r="5" spans="1:12" ht="13.5" customHeight="1" x14ac:dyDescent="0.25">
      <c r="A5" s="8"/>
      <c r="B5" s="8"/>
      <c r="C5" s="8"/>
      <c r="D5" s="8"/>
      <c r="E5" s="8"/>
      <c r="F5" s="9" t="s">
        <v>5</v>
      </c>
      <c r="G5" s="10" t="s">
        <v>6</v>
      </c>
      <c r="H5" s="8" t="s">
        <v>7</v>
      </c>
      <c r="I5" s="10" t="s">
        <v>8</v>
      </c>
      <c r="J5" s="8" t="s">
        <v>9</v>
      </c>
      <c r="K5" s="8" t="s">
        <v>10</v>
      </c>
      <c r="L5" s="8" t="s">
        <v>11</v>
      </c>
    </row>
    <row r="6" spans="1:12" ht="13.5" customHeight="1" x14ac:dyDescent="0.25">
      <c r="A6" s="8" t="s">
        <v>12</v>
      </c>
      <c r="B6" s="8" t="s">
        <v>13</v>
      </c>
      <c r="C6" s="8" t="s">
        <v>14</v>
      </c>
      <c r="D6" s="8" t="s">
        <v>15</v>
      </c>
      <c r="E6" s="8" t="s">
        <v>16</v>
      </c>
      <c r="F6" s="9" t="s">
        <v>17</v>
      </c>
      <c r="G6" s="10" t="s">
        <v>18</v>
      </c>
      <c r="H6" s="8" t="s">
        <v>19</v>
      </c>
      <c r="I6" s="10" t="s">
        <v>20</v>
      </c>
      <c r="J6" s="8" t="s">
        <v>21</v>
      </c>
      <c r="K6" s="8" t="s">
        <v>22</v>
      </c>
      <c r="L6" s="8" t="s">
        <v>23</v>
      </c>
    </row>
    <row r="7" spans="1:12" ht="36.75" customHeight="1" x14ac:dyDescent="0.25">
      <c r="A7" s="11">
        <v>5251</v>
      </c>
      <c r="B7" s="11">
        <v>100</v>
      </c>
      <c r="C7" s="12" t="s">
        <v>24</v>
      </c>
      <c r="D7" s="12" t="s">
        <v>25</v>
      </c>
      <c r="E7" s="12" t="s">
        <v>26</v>
      </c>
      <c r="F7" s="13">
        <v>15</v>
      </c>
      <c r="G7" s="14">
        <v>210.25</v>
      </c>
      <c r="H7" s="14">
        <f t="shared" ref="H7:H16" si="0">F7*G7</f>
        <v>3153.75</v>
      </c>
      <c r="I7" s="15">
        <v>0</v>
      </c>
      <c r="J7" s="15">
        <v>0</v>
      </c>
      <c r="K7" s="15">
        <f>H7+I7-J7</f>
        <v>3153.75</v>
      </c>
      <c r="L7" s="16"/>
    </row>
    <row r="8" spans="1:12" ht="36.75" customHeight="1" x14ac:dyDescent="0.25">
      <c r="A8" s="11">
        <v>5251</v>
      </c>
      <c r="B8" s="11">
        <v>100</v>
      </c>
      <c r="C8" s="12" t="s">
        <v>24</v>
      </c>
      <c r="D8" s="12" t="s">
        <v>27</v>
      </c>
      <c r="E8" s="12" t="s">
        <v>26</v>
      </c>
      <c r="F8" s="13">
        <v>15</v>
      </c>
      <c r="G8" s="14">
        <v>208.88</v>
      </c>
      <c r="H8" s="14">
        <f t="shared" si="0"/>
        <v>3133.2</v>
      </c>
      <c r="I8" s="15">
        <v>0</v>
      </c>
      <c r="J8" s="15">
        <f t="shared" ref="J8:J13" si="1">J7</f>
        <v>0</v>
      </c>
      <c r="K8" s="15">
        <f t="shared" ref="K8:K16" si="2">H8+I8-J8</f>
        <v>3133.2</v>
      </c>
      <c r="L8" s="17"/>
    </row>
    <row r="9" spans="1:12" ht="36.75" customHeight="1" x14ac:dyDescent="0.25">
      <c r="A9" s="11">
        <v>5251</v>
      </c>
      <c r="B9" s="11">
        <v>100</v>
      </c>
      <c r="C9" s="12" t="s">
        <v>24</v>
      </c>
      <c r="D9" s="12" t="s">
        <v>28</v>
      </c>
      <c r="E9" s="18" t="s">
        <v>26</v>
      </c>
      <c r="F9" s="13">
        <v>15</v>
      </c>
      <c r="G9" s="14">
        <v>138.16</v>
      </c>
      <c r="H9" s="14">
        <f t="shared" si="0"/>
        <v>2072.4</v>
      </c>
      <c r="I9" s="15">
        <v>0</v>
      </c>
      <c r="J9" s="15">
        <f t="shared" si="1"/>
        <v>0</v>
      </c>
      <c r="K9" s="15">
        <f t="shared" si="2"/>
        <v>2072.4</v>
      </c>
      <c r="L9" s="17"/>
    </row>
    <row r="10" spans="1:12" ht="36.75" customHeight="1" x14ac:dyDescent="0.25">
      <c r="A10" s="11">
        <v>5251</v>
      </c>
      <c r="B10" s="11">
        <v>100</v>
      </c>
      <c r="C10" s="12" t="s">
        <v>24</v>
      </c>
      <c r="D10" s="12" t="s">
        <v>29</v>
      </c>
      <c r="E10" s="12" t="s">
        <v>26</v>
      </c>
      <c r="F10" s="13">
        <v>15</v>
      </c>
      <c r="G10" s="14">
        <v>229.15</v>
      </c>
      <c r="H10" s="14">
        <f t="shared" si="0"/>
        <v>3437.25</v>
      </c>
      <c r="I10" s="15">
        <v>0</v>
      </c>
      <c r="J10" s="15">
        <f t="shared" si="1"/>
        <v>0</v>
      </c>
      <c r="K10" s="15">
        <f t="shared" si="2"/>
        <v>3437.25</v>
      </c>
      <c r="L10" s="17"/>
    </row>
    <row r="11" spans="1:12" ht="36.75" customHeight="1" x14ac:dyDescent="0.25">
      <c r="A11" s="11">
        <v>5251</v>
      </c>
      <c r="B11" s="11">
        <v>100</v>
      </c>
      <c r="C11" s="12" t="s">
        <v>24</v>
      </c>
      <c r="D11" s="12" t="s">
        <v>30</v>
      </c>
      <c r="E11" s="12" t="s">
        <v>26</v>
      </c>
      <c r="F11" s="13">
        <v>15</v>
      </c>
      <c r="G11" s="14">
        <v>145.27000000000001</v>
      </c>
      <c r="H11" s="14">
        <f t="shared" si="0"/>
        <v>2179.0500000000002</v>
      </c>
      <c r="I11" s="15">
        <v>0</v>
      </c>
      <c r="J11" s="15">
        <f t="shared" si="1"/>
        <v>0</v>
      </c>
      <c r="K11" s="15">
        <f t="shared" si="2"/>
        <v>2179.0500000000002</v>
      </c>
      <c r="L11" s="17"/>
    </row>
    <row r="12" spans="1:12" ht="36.75" customHeight="1" x14ac:dyDescent="0.25">
      <c r="A12" s="11">
        <v>5251</v>
      </c>
      <c r="B12" s="11">
        <v>100</v>
      </c>
      <c r="C12" s="12" t="s">
        <v>24</v>
      </c>
      <c r="D12" s="12" t="s">
        <v>31</v>
      </c>
      <c r="E12" s="12" t="s">
        <v>26</v>
      </c>
      <c r="F12" s="13">
        <v>15</v>
      </c>
      <c r="G12" s="14">
        <v>130.53</v>
      </c>
      <c r="H12" s="14">
        <f t="shared" si="0"/>
        <v>1957.95</v>
      </c>
      <c r="I12" s="15">
        <v>0</v>
      </c>
      <c r="J12" s="15">
        <f t="shared" si="1"/>
        <v>0</v>
      </c>
      <c r="K12" s="15">
        <f t="shared" si="2"/>
        <v>1957.95</v>
      </c>
      <c r="L12" s="17"/>
    </row>
    <row r="13" spans="1:12" ht="36.75" customHeight="1" x14ac:dyDescent="0.25">
      <c r="A13" s="11">
        <v>5251</v>
      </c>
      <c r="B13" s="11">
        <v>100</v>
      </c>
      <c r="C13" s="12" t="s">
        <v>24</v>
      </c>
      <c r="D13" s="12" t="s">
        <v>32</v>
      </c>
      <c r="E13" s="12" t="s">
        <v>26</v>
      </c>
      <c r="F13" s="13">
        <v>15</v>
      </c>
      <c r="G13" s="14">
        <v>378.15</v>
      </c>
      <c r="H13" s="14">
        <f t="shared" si="0"/>
        <v>5672.25</v>
      </c>
      <c r="I13" s="15">
        <v>0</v>
      </c>
      <c r="J13" s="15">
        <f t="shared" si="1"/>
        <v>0</v>
      </c>
      <c r="K13" s="15">
        <f t="shared" si="2"/>
        <v>5672.25</v>
      </c>
      <c r="L13" s="17"/>
    </row>
    <row r="14" spans="1:12" ht="36.75" customHeight="1" x14ac:dyDescent="0.25">
      <c r="A14" s="11">
        <v>5251</v>
      </c>
      <c r="B14" s="11">
        <v>100</v>
      </c>
      <c r="C14" s="12" t="s">
        <v>24</v>
      </c>
      <c r="D14" s="12" t="s">
        <v>33</v>
      </c>
      <c r="E14" s="12" t="s">
        <v>26</v>
      </c>
      <c r="F14" s="13">
        <v>15</v>
      </c>
      <c r="G14" s="14">
        <v>51.39</v>
      </c>
      <c r="H14" s="14">
        <f t="shared" si="0"/>
        <v>770.85</v>
      </c>
      <c r="I14" s="15">
        <v>0</v>
      </c>
      <c r="J14" s="15"/>
      <c r="K14" s="15">
        <f t="shared" si="2"/>
        <v>770.85</v>
      </c>
      <c r="L14" s="17"/>
    </row>
    <row r="15" spans="1:12" ht="36.75" customHeight="1" x14ac:dyDescent="0.25">
      <c r="A15" s="11">
        <v>5251</v>
      </c>
      <c r="B15" s="11">
        <v>100</v>
      </c>
      <c r="C15" s="12" t="s">
        <v>24</v>
      </c>
      <c r="D15" s="12" t="s">
        <v>34</v>
      </c>
      <c r="E15" s="12" t="s">
        <v>26</v>
      </c>
      <c r="F15" s="13">
        <v>15</v>
      </c>
      <c r="G15" s="14">
        <v>51.39</v>
      </c>
      <c r="H15" s="14">
        <f t="shared" si="0"/>
        <v>770.85</v>
      </c>
      <c r="I15" s="15">
        <v>0</v>
      </c>
      <c r="J15" s="15"/>
      <c r="K15" s="15">
        <f t="shared" si="2"/>
        <v>770.85</v>
      </c>
      <c r="L15" s="17"/>
    </row>
    <row r="16" spans="1:12" ht="36.75" customHeight="1" x14ac:dyDescent="0.25">
      <c r="A16" s="11">
        <v>5251</v>
      </c>
      <c r="B16" s="11">
        <v>100</v>
      </c>
      <c r="C16" s="12" t="s">
        <v>24</v>
      </c>
      <c r="D16" s="12" t="s">
        <v>35</v>
      </c>
      <c r="E16" s="12" t="s">
        <v>26</v>
      </c>
      <c r="F16" s="13">
        <v>15</v>
      </c>
      <c r="G16" s="14">
        <v>51.39</v>
      </c>
      <c r="H16" s="14">
        <f t="shared" si="0"/>
        <v>770.85</v>
      </c>
      <c r="I16" s="15">
        <v>0</v>
      </c>
      <c r="J16" s="15">
        <f>J13</f>
        <v>0</v>
      </c>
      <c r="K16" s="15">
        <f t="shared" si="2"/>
        <v>770.85</v>
      </c>
      <c r="L16" s="17"/>
    </row>
    <row r="17" spans="1:15" ht="13.5" customHeight="1" x14ac:dyDescent="0.25">
      <c r="A17" s="11"/>
      <c r="B17" s="11"/>
      <c r="C17" s="12"/>
      <c r="D17" s="12"/>
      <c r="E17" s="19"/>
      <c r="F17" s="20"/>
      <c r="G17" s="21"/>
      <c r="H17" s="21">
        <f>SUM(H7:H16)</f>
        <v>23918.399999999998</v>
      </c>
      <c r="I17" s="21">
        <f>SUM(I7:I16)</f>
        <v>0</v>
      </c>
      <c r="J17" s="21">
        <f>SUM(J7:J16)</f>
        <v>0</v>
      </c>
      <c r="K17" s="21">
        <f>SUM(K7:K16)</f>
        <v>23918.399999999998</v>
      </c>
      <c r="L17" s="17"/>
      <c r="M17" s="22">
        <f>K17</f>
        <v>23918.399999999998</v>
      </c>
      <c r="N17" s="22"/>
      <c r="O17" s="22"/>
    </row>
    <row r="18" spans="1:15" ht="13.5" customHeight="1" x14ac:dyDescent="0.25">
      <c r="A18" s="23"/>
      <c r="B18" s="23"/>
      <c r="C18" s="24"/>
      <c r="D18" s="24"/>
      <c r="E18" s="25"/>
      <c r="F18" s="26"/>
      <c r="G18" s="27"/>
      <c r="H18" s="27"/>
      <c r="I18" s="27"/>
      <c r="J18" s="27"/>
      <c r="K18" s="27"/>
      <c r="L18" s="24"/>
      <c r="M18" s="22"/>
      <c r="N18" s="22"/>
      <c r="O18" s="22"/>
    </row>
    <row r="19" spans="1:15" ht="13.5" customHeight="1" x14ac:dyDescent="0.25">
      <c r="A19" s="23"/>
      <c r="B19" s="23"/>
      <c r="C19" s="24"/>
      <c r="D19" s="24"/>
      <c r="E19" s="25"/>
      <c r="F19" s="26"/>
      <c r="G19" s="27"/>
      <c r="H19" s="27"/>
      <c r="I19" s="27"/>
      <c r="J19" s="27"/>
      <c r="K19" s="27"/>
      <c r="L19" s="24"/>
      <c r="M19" s="22"/>
      <c r="N19" s="22"/>
      <c r="O19" s="22"/>
    </row>
    <row r="20" spans="1:15" ht="13.5" customHeight="1" x14ac:dyDescent="0.25">
      <c r="A20" s="23"/>
      <c r="B20" s="23"/>
      <c r="C20" s="24"/>
      <c r="D20" s="24"/>
      <c r="E20" s="25"/>
      <c r="F20" s="26"/>
      <c r="G20" s="27"/>
      <c r="H20" s="27"/>
      <c r="I20" s="27"/>
      <c r="J20" s="27"/>
      <c r="K20" s="27"/>
      <c r="L20" s="24"/>
      <c r="M20" s="22"/>
      <c r="N20" s="22"/>
      <c r="O20" s="22"/>
    </row>
    <row r="21" spans="1:15" s="1" customFormat="1" ht="13.5" customHeight="1" x14ac:dyDescent="0.2">
      <c r="A21" s="28"/>
      <c r="C21" s="29" t="s">
        <v>36</v>
      </c>
      <c r="D21" s="30"/>
      <c r="F21" s="29" t="s">
        <v>37</v>
      </c>
      <c r="G21" s="31"/>
      <c r="H21" s="32"/>
      <c r="I21" s="33"/>
      <c r="J21" s="33"/>
      <c r="K21" s="34" t="s">
        <v>88</v>
      </c>
      <c r="L21" s="34"/>
    </row>
    <row r="22" spans="1:15" s="1" customFormat="1" ht="13.5" customHeight="1" x14ac:dyDescent="0.2">
      <c r="A22" s="35"/>
      <c r="B22" s="36"/>
      <c r="C22" s="37" t="s">
        <v>85</v>
      </c>
      <c r="D22" s="38"/>
      <c r="E22" s="37"/>
      <c r="F22" s="37" t="s">
        <v>85</v>
      </c>
      <c r="G22" s="31"/>
      <c r="H22" s="39"/>
      <c r="I22" s="33"/>
      <c r="J22" s="33"/>
      <c r="K22" s="40" t="s">
        <v>86</v>
      </c>
      <c r="L22" s="40"/>
    </row>
    <row r="23" spans="1:15" ht="13.5" customHeight="1" x14ac:dyDescent="0.25"/>
    <row r="24" spans="1:15" ht="13.5" customHeight="1" x14ac:dyDescent="0.25"/>
    <row r="25" spans="1:15" ht="13.5" customHeight="1" x14ac:dyDescent="0.25">
      <c r="A25" s="5"/>
      <c r="B25" s="5"/>
      <c r="C25" s="5" t="s">
        <v>2</v>
      </c>
      <c r="D25" s="5"/>
      <c r="E25" s="5"/>
      <c r="F25" s="5"/>
      <c r="G25" s="6"/>
      <c r="H25" s="5"/>
      <c r="I25" s="41"/>
    </row>
    <row r="26" spans="1:15" ht="13.5" customHeight="1" x14ac:dyDescent="0.25">
      <c r="A26" s="5"/>
      <c r="B26" s="5"/>
      <c r="C26" s="5" t="s">
        <v>89</v>
      </c>
      <c r="D26" s="5"/>
      <c r="E26" s="5"/>
      <c r="F26" s="5" t="s">
        <v>3</v>
      </c>
      <c r="G26" s="6"/>
      <c r="H26" s="5"/>
      <c r="I26" s="6"/>
    </row>
    <row r="27" spans="1:15" ht="13.5" customHeight="1" x14ac:dyDescent="0.25">
      <c r="A27" s="5"/>
      <c r="B27" s="5"/>
      <c r="C27" s="5" t="s">
        <v>4</v>
      </c>
      <c r="D27" s="5"/>
      <c r="E27" s="5"/>
      <c r="F27" s="5"/>
      <c r="G27" s="6"/>
      <c r="H27" s="5"/>
      <c r="I27" s="6"/>
    </row>
    <row r="28" spans="1:15" ht="13.5" customHeight="1" x14ac:dyDescent="0.25">
      <c r="A28" s="8"/>
      <c r="B28" s="8"/>
      <c r="C28" s="8"/>
      <c r="D28" s="8"/>
      <c r="E28" s="8"/>
      <c r="F28" s="8" t="s">
        <v>5</v>
      </c>
      <c r="G28" s="10" t="s">
        <v>6</v>
      </c>
      <c r="H28" s="8" t="s">
        <v>7</v>
      </c>
      <c r="I28" s="10" t="s">
        <v>8</v>
      </c>
      <c r="J28" s="8" t="s">
        <v>9</v>
      </c>
      <c r="K28" s="8" t="s">
        <v>10</v>
      </c>
      <c r="L28" s="8" t="s">
        <v>11</v>
      </c>
    </row>
    <row r="29" spans="1:15" ht="13.5" customHeight="1" x14ac:dyDescent="0.25">
      <c r="A29" s="8" t="s">
        <v>12</v>
      </c>
      <c r="B29" s="8" t="s">
        <v>13</v>
      </c>
      <c r="C29" s="8" t="s">
        <v>14</v>
      </c>
      <c r="D29" s="8" t="s">
        <v>15</v>
      </c>
      <c r="E29" s="8" t="s">
        <v>16</v>
      </c>
      <c r="F29" s="8" t="s">
        <v>17</v>
      </c>
      <c r="G29" s="10" t="s">
        <v>18</v>
      </c>
      <c r="H29" s="8" t="s">
        <v>19</v>
      </c>
      <c r="I29" s="10" t="s">
        <v>20</v>
      </c>
      <c r="J29" s="8" t="s">
        <v>21</v>
      </c>
      <c r="K29" s="8" t="s">
        <v>22</v>
      </c>
      <c r="L29" s="8" t="s">
        <v>23</v>
      </c>
    </row>
    <row r="30" spans="1:15" ht="36.75" customHeight="1" x14ac:dyDescent="0.25">
      <c r="A30" s="11">
        <v>5251</v>
      </c>
      <c r="B30" s="11">
        <v>100</v>
      </c>
      <c r="C30" s="12" t="s">
        <v>24</v>
      </c>
      <c r="D30" s="12" t="s">
        <v>38</v>
      </c>
      <c r="E30" s="12" t="s">
        <v>26</v>
      </c>
      <c r="F30" s="11">
        <v>15</v>
      </c>
      <c r="G30" s="15">
        <v>84.23</v>
      </c>
      <c r="H30" s="15">
        <f>F30*G30</f>
        <v>1263.45</v>
      </c>
      <c r="I30" s="15">
        <v>0</v>
      </c>
      <c r="J30" s="15">
        <v>0</v>
      </c>
      <c r="K30" s="15">
        <f>H30+I30-J30</f>
        <v>1263.45</v>
      </c>
      <c r="L30" s="17"/>
    </row>
    <row r="31" spans="1:15" ht="36.75" customHeight="1" x14ac:dyDescent="0.25">
      <c r="A31" s="11">
        <v>5251</v>
      </c>
      <c r="B31" s="11">
        <v>100</v>
      </c>
      <c r="C31" s="12" t="s">
        <v>24</v>
      </c>
      <c r="D31" s="12" t="s">
        <v>39</v>
      </c>
      <c r="E31" s="12" t="s">
        <v>26</v>
      </c>
      <c r="F31" s="11">
        <v>15</v>
      </c>
      <c r="G31" s="15">
        <v>176.86</v>
      </c>
      <c r="H31" s="15">
        <f t="shared" ref="H31:H40" si="3">F31*G31</f>
        <v>2652.9</v>
      </c>
      <c r="I31" s="15">
        <v>0</v>
      </c>
      <c r="J31" s="15">
        <v>0</v>
      </c>
      <c r="K31" s="15">
        <f t="shared" ref="K31:K40" si="4">H31+I31-J31</f>
        <v>2652.9</v>
      </c>
      <c r="L31" s="17"/>
    </row>
    <row r="32" spans="1:15" ht="36.75" customHeight="1" x14ac:dyDescent="0.25">
      <c r="A32" s="11">
        <v>5251</v>
      </c>
      <c r="B32" s="11">
        <v>100</v>
      </c>
      <c r="C32" s="12" t="s">
        <v>24</v>
      </c>
      <c r="D32" s="12" t="s">
        <v>40</v>
      </c>
      <c r="E32" s="12" t="s">
        <v>26</v>
      </c>
      <c r="F32" s="11">
        <v>15</v>
      </c>
      <c r="G32" s="15">
        <v>176.86</v>
      </c>
      <c r="H32" s="15">
        <f t="shared" si="3"/>
        <v>2652.9</v>
      </c>
      <c r="I32" s="15">
        <v>0</v>
      </c>
      <c r="J32" s="15">
        <v>0</v>
      </c>
      <c r="K32" s="15">
        <f t="shared" si="4"/>
        <v>2652.9</v>
      </c>
      <c r="L32" s="17"/>
    </row>
    <row r="33" spans="1:13" ht="36.75" customHeight="1" x14ac:dyDescent="0.25">
      <c r="A33" s="11">
        <v>5251</v>
      </c>
      <c r="B33" s="11">
        <v>100</v>
      </c>
      <c r="C33" s="12" t="s">
        <v>24</v>
      </c>
      <c r="D33" s="12" t="s">
        <v>41</v>
      </c>
      <c r="E33" s="12" t="s">
        <v>26</v>
      </c>
      <c r="F33" s="11">
        <v>15</v>
      </c>
      <c r="G33" s="15">
        <v>176.86</v>
      </c>
      <c r="H33" s="15">
        <f t="shared" si="3"/>
        <v>2652.9</v>
      </c>
      <c r="I33" s="15">
        <v>0</v>
      </c>
      <c r="J33" s="15">
        <v>0</v>
      </c>
      <c r="K33" s="15">
        <f t="shared" si="4"/>
        <v>2652.9</v>
      </c>
      <c r="L33" s="17"/>
    </row>
    <row r="34" spans="1:13" ht="36.75" customHeight="1" x14ac:dyDescent="0.25">
      <c r="A34" s="11">
        <v>5251</v>
      </c>
      <c r="B34" s="11">
        <v>100</v>
      </c>
      <c r="C34" s="12" t="s">
        <v>24</v>
      </c>
      <c r="D34" s="12" t="s">
        <v>42</v>
      </c>
      <c r="E34" s="12" t="s">
        <v>26</v>
      </c>
      <c r="F34" s="11">
        <v>15</v>
      </c>
      <c r="G34" s="15">
        <v>176.86</v>
      </c>
      <c r="H34" s="15">
        <f t="shared" si="3"/>
        <v>2652.9</v>
      </c>
      <c r="I34" s="15">
        <v>0</v>
      </c>
      <c r="J34" s="15">
        <v>0</v>
      </c>
      <c r="K34" s="15">
        <f t="shared" si="4"/>
        <v>2652.9</v>
      </c>
      <c r="L34" s="17"/>
    </row>
    <row r="35" spans="1:13" ht="36.75" customHeight="1" x14ac:dyDescent="0.25">
      <c r="A35" s="11">
        <v>5251</v>
      </c>
      <c r="B35" s="11">
        <v>100</v>
      </c>
      <c r="C35" s="12" t="s">
        <v>24</v>
      </c>
      <c r="D35" s="12" t="s">
        <v>43</v>
      </c>
      <c r="E35" s="12" t="s">
        <v>26</v>
      </c>
      <c r="F35" s="11">
        <v>15</v>
      </c>
      <c r="G35" s="15">
        <v>176.86</v>
      </c>
      <c r="H35" s="15">
        <f t="shared" si="3"/>
        <v>2652.9</v>
      </c>
      <c r="I35" s="15">
        <v>0</v>
      </c>
      <c r="J35" s="15">
        <v>0</v>
      </c>
      <c r="K35" s="15">
        <f t="shared" si="4"/>
        <v>2652.9</v>
      </c>
      <c r="L35" s="17"/>
    </row>
    <row r="36" spans="1:13" ht="36.75" customHeight="1" x14ac:dyDescent="0.25">
      <c r="A36" s="11">
        <v>5251</v>
      </c>
      <c r="B36" s="11">
        <v>100</v>
      </c>
      <c r="C36" s="12" t="s">
        <v>24</v>
      </c>
      <c r="D36" s="12" t="s">
        <v>44</v>
      </c>
      <c r="E36" s="12" t="s">
        <v>26</v>
      </c>
      <c r="F36" s="11">
        <v>15</v>
      </c>
      <c r="G36" s="15">
        <v>135.31</v>
      </c>
      <c r="H36" s="15">
        <f t="shared" si="3"/>
        <v>2029.65</v>
      </c>
      <c r="I36" s="15">
        <v>0</v>
      </c>
      <c r="J36" s="15">
        <v>0</v>
      </c>
      <c r="K36" s="15">
        <f t="shared" si="4"/>
        <v>2029.65</v>
      </c>
      <c r="L36" s="17"/>
    </row>
    <row r="37" spans="1:13" ht="36.75" customHeight="1" x14ac:dyDescent="0.25">
      <c r="A37" s="11">
        <v>5251</v>
      </c>
      <c r="B37" s="11">
        <v>100</v>
      </c>
      <c r="C37" s="12" t="s">
        <v>24</v>
      </c>
      <c r="D37" s="12" t="s">
        <v>45</v>
      </c>
      <c r="E37" s="12" t="s">
        <v>26</v>
      </c>
      <c r="F37" s="11">
        <v>15</v>
      </c>
      <c r="G37" s="15">
        <v>206.16</v>
      </c>
      <c r="H37" s="15">
        <f t="shared" si="3"/>
        <v>3092.4</v>
      </c>
      <c r="I37" s="15">
        <v>0</v>
      </c>
      <c r="J37" s="15">
        <v>0</v>
      </c>
      <c r="K37" s="15">
        <f t="shared" si="4"/>
        <v>3092.4</v>
      </c>
      <c r="L37" s="17"/>
    </row>
    <row r="38" spans="1:13" ht="36.75" customHeight="1" x14ac:dyDescent="0.25">
      <c r="A38" s="11">
        <v>5251</v>
      </c>
      <c r="B38" s="11">
        <v>100</v>
      </c>
      <c r="C38" s="12" t="s">
        <v>24</v>
      </c>
      <c r="D38" s="12" t="s">
        <v>46</v>
      </c>
      <c r="E38" s="12" t="s">
        <v>26</v>
      </c>
      <c r="F38" s="11">
        <v>15</v>
      </c>
      <c r="G38" s="15">
        <v>176.86</v>
      </c>
      <c r="H38" s="15">
        <f t="shared" si="3"/>
        <v>2652.9</v>
      </c>
      <c r="I38" s="15">
        <v>0</v>
      </c>
      <c r="J38" s="15">
        <v>0</v>
      </c>
      <c r="K38" s="15">
        <f t="shared" si="4"/>
        <v>2652.9</v>
      </c>
      <c r="L38" s="17"/>
    </row>
    <row r="39" spans="1:13" ht="36.75" customHeight="1" x14ac:dyDescent="0.25">
      <c r="A39" s="11">
        <v>5251</v>
      </c>
      <c r="B39" s="11">
        <v>100</v>
      </c>
      <c r="C39" s="12" t="s">
        <v>24</v>
      </c>
      <c r="D39" s="12" t="s">
        <v>47</v>
      </c>
      <c r="E39" s="12" t="s">
        <v>26</v>
      </c>
      <c r="F39" s="11">
        <v>15</v>
      </c>
      <c r="G39" s="15">
        <v>141.38</v>
      </c>
      <c r="H39" s="15">
        <f t="shared" si="3"/>
        <v>2120.6999999999998</v>
      </c>
      <c r="I39" s="15">
        <v>0</v>
      </c>
      <c r="J39" s="15">
        <v>0</v>
      </c>
      <c r="K39" s="15">
        <f t="shared" si="4"/>
        <v>2120.6999999999998</v>
      </c>
      <c r="L39" s="17"/>
    </row>
    <row r="40" spans="1:13" ht="36.75" customHeight="1" x14ac:dyDescent="0.25">
      <c r="A40" s="11">
        <v>5251</v>
      </c>
      <c r="B40" s="11">
        <v>100</v>
      </c>
      <c r="C40" s="12" t="s">
        <v>24</v>
      </c>
      <c r="D40" s="12" t="s">
        <v>48</v>
      </c>
      <c r="E40" s="12" t="s">
        <v>26</v>
      </c>
      <c r="F40" s="11">
        <v>15</v>
      </c>
      <c r="G40" s="15">
        <v>80.2</v>
      </c>
      <c r="H40" s="15">
        <f t="shared" si="3"/>
        <v>1203</v>
      </c>
      <c r="I40" s="15">
        <v>0</v>
      </c>
      <c r="J40" s="15">
        <v>0</v>
      </c>
      <c r="K40" s="15">
        <f t="shared" si="4"/>
        <v>1203</v>
      </c>
      <c r="L40" s="17"/>
    </row>
    <row r="41" spans="1:13" ht="13.5" customHeight="1" x14ac:dyDescent="0.25">
      <c r="A41" s="11"/>
      <c r="B41" s="11"/>
      <c r="C41" s="12"/>
      <c r="D41" s="12"/>
      <c r="E41" s="12"/>
      <c r="F41" s="11"/>
      <c r="G41" s="15"/>
      <c r="H41" s="21">
        <v>31584.799999999999</v>
      </c>
      <c r="I41" s="21">
        <f>SUM(I30:I40)</f>
        <v>0</v>
      </c>
      <c r="J41" s="21">
        <f>SUM(J30:J40)</f>
        <v>0</v>
      </c>
      <c r="K41" s="21">
        <f>SUM(K30:K40)</f>
        <v>25626.600000000002</v>
      </c>
      <c r="L41" s="17"/>
      <c r="M41" s="22">
        <f>K41</f>
        <v>25626.600000000002</v>
      </c>
    </row>
    <row r="42" spans="1:13" s="44" customFormat="1" ht="13.5" customHeight="1" x14ac:dyDescent="0.25">
      <c r="A42" s="23"/>
      <c r="B42" s="23"/>
      <c r="C42" s="24"/>
      <c r="D42" s="24"/>
      <c r="E42" s="24"/>
      <c r="F42" s="23"/>
      <c r="G42" s="42"/>
      <c r="H42" s="42">
        <f>SUM(H30:H40)</f>
        <v>25626.600000000002</v>
      </c>
      <c r="I42" s="42"/>
      <c r="J42" s="42"/>
      <c r="K42" s="27"/>
      <c r="L42" s="24"/>
      <c r="M42" s="43"/>
    </row>
    <row r="43" spans="1:13" s="44" customFormat="1" ht="13.5" customHeight="1" x14ac:dyDescent="0.25">
      <c r="A43" s="23"/>
      <c r="B43" s="23"/>
      <c r="C43" s="24"/>
      <c r="D43" s="24"/>
      <c r="E43" s="24"/>
      <c r="F43" s="23"/>
      <c r="G43" s="42"/>
      <c r="H43" s="42"/>
      <c r="I43" s="42"/>
      <c r="J43" s="42"/>
      <c r="K43" s="27"/>
      <c r="L43" s="24"/>
      <c r="M43" s="43"/>
    </row>
    <row r="44" spans="1:13" s="44" customFormat="1" ht="13.5" customHeight="1" x14ac:dyDescent="0.25">
      <c r="A44" s="23"/>
      <c r="B44" s="23"/>
      <c r="C44" s="24"/>
      <c r="D44" s="24"/>
      <c r="E44" s="24"/>
      <c r="F44" s="23"/>
      <c r="G44" s="42"/>
      <c r="H44" s="42"/>
      <c r="I44" s="42"/>
      <c r="J44" s="42"/>
      <c r="K44" s="42"/>
      <c r="L44" s="24"/>
    </row>
    <row r="45" spans="1:13" s="1" customFormat="1" ht="13.5" customHeight="1" x14ac:dyDescent="0.2">
      <c r="A45" s="28"/>
      <c r="C45" s="29" t="s">
        <v>36</v>
      </c>
      <c r="D45" s="30"/>
      <c r="F45" s="29" t="s">
        <v>37</v>
      </c>
      <c r="G45" s="31"/>
      <c r="H45" s="32"/>
      <c r="I45" s="33"/>
      <c r="J45" s="33"/>
      <c r="K45" s="34" t="s">
        <v>88</v>
      </c>
      <c r="L45" s="34"/>
    </row>
    <row r="46" spans="1:13" s="1" customFormat="1" ht="13.5" customHeight="1" x14ac:dyDescent="0.2">
      <c r="A46" s="35"/>
      <c r="B46" s="36"/>
      <c r="C46" s="37" t="s">
        <v>85</v>
      </c>
      <c r="D46" s="38"/>
      <c r="F46" s="37" t="s">
        <v>85</v>
      </c>
      <c r="G46" s="31"/>
      <c r="H46" s="39"/>
      <c r="I46" s="33"/>
      <c r="J46" s="33"/>
      <c r="K46" s="40" t="s">
        <v>86</v>
      </c>
      <c r="L46" s="40"/>
    </row>
    <row r="47" spans="1:13" ht="13.5" customHeight="1" x14ac:dyDescent="0.25">
      <c r="A47" s="24"/>
      <c r="B47" s="24"/>
      <c r="H47" s="26"/>
      <c r="I47" s="26"/>
      <c r="J47" s="24"/>
      <c r="K47" s="24"/>
      <c r="L47" s="24"/>
    </row>
    <row r="48" spans="1:13" ht="13.5" customHeight="1" x14ac:dyDescent="0.25">
      <c r="A48" s="5"/>
      <c r="B48" s="5"/>
      <c r="C48" s="5" t="s">
        <v>2</v>
      </c>
      <c r="D48" s="5"/>
      <c r="E48" s="5"/>
      <c r="F48" s="5"/>
      <c r="G48" s="6"/>
      <c r="H48" s="5"/>
      <c r="I48" s="41"/>
    </row>
    <row r="49" spans="1:12" ht="13.5" customHeight="1" x14ac:dyDescent="0.25">
      <c r="A49" s="5"/>
      <c r="B49" s="5"/>
      <c r="C49" s="5" t="s">
        <v>89</v>
      </c>
      <c r="D49" s="5"/>
      <c r="E49" s="5"/>
      <c r="F49" s="5" t="s">
        <v>3</v>
      </c>
      <c r="G49" s="6"/>
      <c r="H49" s="5"/>
      <c r="I49" s="6"/>
    </row>
    <row r="50" spans="1:12" ht="13.5" customHeight="1" x14ac:dyDescent="0.25">
      <c r="A50" s="5"/>
      <c r="B50" s="5"/>
      <c r="C50" s="5" t="s">
        <v>4</v>
      </c>
      <c r="D50" s="5"/>
      <c r="E50" s="5"/>
      <c r="F50" s="5"/>
      <c r="G50" s="6"/>
      <c r="H50" s="5"/>
      <c r="I50" s="6"/>
    </row>
    <row r="51" spans="1:12" ht="13.5" customHeight="1" x14ac:dyDescent="0.25">
      <c r="A51" s="8"/>
      <c r="B51" s="8"/>
      <c r="C51" s="8"/>
      <c r="D51" s="8"/>
      <c r="E51" s="8"/>
      <c r="F51" s="8" t="s">
        <v>5</v>
      </c>
      <c r="G51" s="10" t="s">
        <v>6</v>
      </c>
      <c r="H51" s="8" t="s">
        <v>7</v>
      </c>
      <c r="I51" s="10" t="s">
        <v>8</v>
      </c>
      <c r="J51" s="8" t="s">
        <v>9</v>
      </c>
      <c r="K51" s="8" t="s">
        <v>10</v>
      </c>
      <c r="L51" s="8" t="s">
        <v>11</v>
      </c>
    </row>
    <row r="52" spans="1:12" ht="13.5" customHeight="1" x14ac:dyDescent="0.25">
      <c r="A52" s="8" t="s">
        <v>12</v>
      </c>
      <c r="B52" s="8" t="s">
        <v>13</v>
      </c>
      <c r="C52" s="8" t="s">
        <v>14</v>
      </c>
      <c r="D52" s="8" t="s">
        <v>15</v>
      </c>
      <c r="E52" s="8" t="s">
        <v>16</v>
      </c>
      <c r="F52" s="8" t="s">
        <v>17</v>
      </c>
      <c r="G52" s="10" t="s">
        <v>18</v>
      </c>
      <c r="H52" s="8" t="s">
        <v>19</v>
      </c>
      <c r="I52" s="10" t="s">
        <v>20</v>
      </c>
      <c r="J52" s="8" t="s">
        <v>21</v>
      </c>
      <c r="K52" s="8" t="s">
        <v>22</v>
      </c>
      <c r="L52" s="8" t="s">
        <v>23</v>
      </c>
    </row>
    <row r="53" spans="1:12" ht="36.75" customHeight="1" x14ac:dyDescent="0.25">
      <c r="A53" s="11">
        <v>5251</v>
      </c>
      <c r="B53" s="11">
        <v>100</v>
      </c>
      <c r="C53" s="12" t="s">
        <v>24</v>
      </c>
      <c r="D53" s="12" t="s">
        <v>49</v>
      </c>
      <c r="E53" s="12" t="s">
        <v>26</v>
      </c>
      <c r="F53" s="11">
        <v>15</v>
      </c>
      <c r="G53" s="15">
        <v>100.1</v>
      </c>
      <c r="H53" s="15">
        <f>F53*G53</f>
        <v>1501.5</v>
      </c>
      <c r="I53" s="15">
        <v>0</v>
      </c>
      <c r="J53" s="15">
        <v>0</v>
      </c>
      <c r="K53" s="15">
        <f>H53+I53-J53</f>
        <v>1501.5</v>
      </c>
      <c r="L53" s="17"/>
    </row>
    <row r="54" spans="1:12" ht="36.75" customHeight="1" x14ac:dyDescent="0.25">
      <c r="A54" s="11">
        <v>5251</v>
      </c>
      <c r="B54" s="11">
        <v>100</v>
      </c>
      <c r="C54" s="12" t="s">
        <v>24</v>
      </c>
      <c r="D54" s="12" t="s">
        <v>50</v>
      </c>
      <c r="E54" s="12" t="s">
        <v>26</v>
      </c>
      <c r="F54" s="11">
        <v>15</v>
      </c>
      <c r="G54" s="15">
        <v>188.43</v>
      </c>
      <c r="H54" s="15">
        <f t="shared" ref="H54:H64" si="5">F54*G54</f>
        <v>2826.4500000000003</v>
      </c>
      <c r="I54" s="15">
        <v>0</v>
      </c>
      <c r="J54" s="15">
        <v>0</v>
      </c>
      <c r="K54" s="15">
        <f t="shared" ref="K54:K64" si="6">H54+I54-J54</f>
        <v>2826.4500000000003</v>
      </c>
      <c r="L54" s="17"/>
    </row>
    <row r="55" spans="1:12" ht="36.75" customHeight="1" x14ac:dyDescent="0.25">
      <c r="A55" s="11">
        <v>5251</v>
      </c>
      <c r="B55" s="11">
        <v>100</v>
      </c>
      <c r="C55" s="12" t="s">
        <v>24</v>
      </c>
      <c r="D55" s="12" t="s">
        <v>51</v>
      </c>
      <c r="E55" s="12" t="s">
        <v>26</v>
      </c>
      <c r="F55" s="11">
        <v>15</v>
      </c>
      <c r="G55" s="15">
        <v>176.86</v>
      </c>
      <c r="H55" s="15">
        <f t="shared" si="5"/>
        <v>2652.9</v>
      </c>
      <c r="I55" s="15">
        <v>0</v>
      </c>
      <c r="J55" s="15">
        <v>0</v>
      </c>
      <c r="K55" s="15">
        <f t="shared" si="6"/>
        <v>2652.9</v>
      </c>
      <c r="L55" s="17"/>
    </row>
    <row r="56" spans="1:12" ht="36.75" customHeight="1" x14ac:dyDescent="0.25">
      <c r="A56" s="11">
        <v>5251</v>
      </c>
      <c r="B56" s="11">
        <v>100</v>
      </c>
      <c r="C56" s="12" t="s">
        <v>24</v>
      </c>
      <c r="D56" s="12" t="s">
        <v>52</v>
      </c>
      <c r="E56" s="12" t="s">
        <v>26</v>
      </c>
      <c r="F56" s="11">
        <v>15</v>
      </c>
      <c r="G56" s="15">
        <v>142.29</v>
      </c>
      <c r="H56" s="15">
        <f t="shared" si="5"/>
        <v>2134.35</v>
      </c>
      <c r="I56" s="15">
        <v>0</v>
      </c>
      <c r="J56" s="15">
        <v>0</v>
      </c>
      <c r="K56" s="15">
        <f t="shared" si="6"/>
        <v>2134.35</v>
      </c>
      <c r="L56" s="17"/>
    </row>
    <row r="57" spans="1:12" ht="36.75" customHeight="1" x14ac:dyDescent="0.25">
      <c r="A57" s="11">
        <v>5251</v>
      </c>
      <c r="B57" s="11">
        <v>100</v>
      </c>
      <c r="C57" s="12" t="s">
        <v>24</v>
      </c>
      <c r="D57" s="12" t="s">
        <v>53</v>
      </c>
      <c r="E57" s="12" t="s">
        <v>26</v>
      </c>
      <c r="F57" s="11">
        <v>15</v>
      </c>
      <c r="G57" s="15">
        <v>155.01</v>
      </c>
      <c r="H57" s="15">
        <f t="shared" si="5"/>
        <v>2325.1499999999996</v>
      </c>
      <c r="I57" s="15">
        <v>0</v>
      </c>
      <c r="J57" s="15">
        <v>0</v>
      </c>
      <c r="K57" s="15">
        <f t="shared" si="6"/>
        <v>2325.1499999999996</v>
      </c>
      <c r="L57" s="17"/>
    </row>
    <row r="58" spans="1:12" ht="36.75" customHeight="1" x14ac:dyDescent="0.25">
      <c r="A58" s="11">
        <v>5251</v>
      </c>
      <c r="B58" s="11">
        <v>100</v>
      </c>
      <c r="C58" s="12" t="s">
        <v>24</v>
      </c>
      <c r="D58" s="12" t="s">
        <v>54</v>
      </c>
      <c r="E58" s="12" t="s">
        <v>26</v>
      </c>
      <c r="F58" s="11">
        <v>15</v>
      </c>
      <c r="G58" s="15">
        <v>116.1</v>
      </c>
      <c r="H58" s="15">
        <f t="shared" si="5"/>
        <v>1741.5</v>
      </c>
      <c r="I58" s="15">
        <v>0</v>
      </c>
      <c r="J58" s="15">
        <v>0</v>
      </c>
      <c r="K58" s="15">
        <f t="shared" si="6"/>
        <v>1741.5</v>
      </c>
      <c r="L58" s="17"/>
    </row>
    <row r="59" spans="1:12" ht="36.75" customHeight="1" x14ac:dyDescent="0.25">
      <c r="A59" s="11">
        <v>5251</v>
      </c>
      <c r="B59" s="11">
        <v>100</v>
      </c>
      <c r="C59" s="12" t="s">
        <v>24</v>
      </c>
      <c r="D59" s="12" t="s">
        <v>55</v>
      </c>
      <c r="E59" s="12" t="s">
        <v>26</v>
      </c>
      <c r="F59" s="11">
        <v>15</v>
      </c>
      <c r="G59" s="15">
        <v>161.44</v>
      </c>
      <c r="H59" s="15">
        <f t="shared" si="5"/>
        <v>2421.6</v>
      </c>
      <c r="I59" s="15">
        <v>0</v>
      </c>
      <c r="J59" s="15">
        <v>0</v>
      </c>
      <c r="K59" s="15">
        <f t="shared" si="6"/>
        <v>2421.6</v>
      </c>
      <c r="L59" s="17"/>
    </row>
    <row r="60" spans="1:12" ht="36.75" customHeight="1" x14ac:dyDescent="0.25">
      <c r="A60" s="11">
        <v>5251</v>
      </c>
      <c r="B60" s="11">
        <v>100</v>
      </c>
      <c r="C60" s="12" t="s">
        <v>24</v>
      </c>
      <c r="D60" s="12" t="s">
        <v>56</v>
      </c>
      <c r="E60" s="12" t="s">
        <v>26</v>
      </c>
      <c r="F60" s="11">
        <v>15</v>
      </c>
      <c r="G60" s="15">
        <v>97.83</v>
      </c>
      <c r="H60" s="15">
        <f t="shared" si="5"/>
        <v>1467.45</v>
      </c>
      <c r="I60" s="15">
        <v>0</v>
      </c>
      <c r="J60" s="15">
        <v>0</v>
      </c>
      <c r="K60" s="15">
        <f t="shared" si="6"/>
        <v>1467.45</v>
      </c>
      <c r="L60" s="17"/>
    </row>
    <row r="61" spans="1:12" ht="36.75" customHeight="1" x14ac:dyDescent="0.25">
      <c r="A61" s="11">
        <v>5251</v>
      </c>
      <c r="B61" s="11">
        <v>100</v>
      </c>
      <c r="C61" s="12" t="s">
        <v>24</v>
      </c>
      <c r="D61" s="12" t="s">
        <v>57</v>
      </c>
      <c r="E61" s="12" t="s">
        <v>26</v>
      </c>
      <c r="F61" s="11">
        <v>15</v>
      </c>
      <c r="G61" s="15">
        <v>217.92</v>
      </c>
      <c r="H61" s="15">
        <f t="shared" si="5"/>
        <v>3268.7999999999997</v>
      </c>
      <c r="I61" s="15">
        <v>0</v>
      </c>
      <c r="J61" s="15">
        <v>0</v>
      </c>
      <c r="K61" s="15">
        <v>0</v>
      </c>
      <c r="L61" s="17"/>
    </row>
    <row r="62" spans="1:12" ht="36.75" customHeight="1" x14ac:dyDescent="0.25">
      <c r="A62" s="11">
        <v>5251</v>
      </c>
      <c r="B62" s="11">
        <v>100</v>
      </c>
      <c r="C62" s="12" t="s">
        <v>24</v>
      </c>
      <c r="D62" s="12" t="s">
        <v>58</v>
      </c>
      <c r="E62" s="12" t="s">
        <v>26</v>
      </c>
      <c r="F62" s="11">
        <v>15</v>
      </c>
      <c r="G62" s="15">
        <v>173.05</v>
      </c>
      <c r="H62" s="15">
        <f t="shared" si="5"/>
        <v>2595.75</v>
      </c>
      <c r="I62" s="15">
        <v>0</v>
      </c>
      <c r="J62" s="15">
        <v>0</v>
      </c>
      <c r="K62" s="15">
        <f t="shared" si="6"/>
        <v>2595.75</v>
      </c>
      <c r="L62" s="17"/>
    </row>
    <row r="63" spans="1:12" ht="36.75" customHeight="1" x14ac:dyDescent="0.25">
      <c r="A63" s="11">
        <v>5251</v>
      </c>
      <c r="B63" s="11">
        <v>100</v>
      </c>
      <c r="C63" s="12" t="s">
        <v>24</v>
      </c>
      <c r="D63" s="12" t="s">
        <v>59</v>
      </c>
      <c r="E63" s="12" t="s">
        <v>26</v>
      </c>
      <c r="F63" s="11">
        <v>15</v>
      </c>
      <c r="G63" s="15">
        <v>120.25</v>
      </c>
      <c r="H63" s="15">
        <f t="shared" si="5"/>
        <v>1803.75</v>
      </c>
      <c r="I63" s="15">
        <v>0</v>
      </c>
      <c r="J63" s="15">
        <v>0</v>
      </c>
      <c r="K63" s="15">
        <f t="shared" si="6"/>
        <v>1803.75</v>
      </c>
      <c r="L63" s="17"/>
    </row>
    <row r="64" spans="1:12" ht="36.75" customHeight="1" x14ac:dyDescent="0.25">
      <c r="A64" s="11">
        <v>5251</v>
      </c>
      <c r="B64" s="11">
        <v>100</v>
      </c>
      <c r="C64" s="12" t="s">
        <v>24</v>
      </c>
      <c r="D64" s="12" t="s">
        <v>60</v>
      </c>
      <c r="E64" s="12" t="s">
        <v>26</v>
      </c>
      <c r="F64" s="11">
        <v>15</v>
      </c>
      <c r="G64" s="15">
        <v>144.33000000000001</v>
      </c>
      <c r="H64" s="15">
        <f t="shared" si="5"/>
        <v>2164.9500000000003</v>
      </c>
      <c r="I64" s="15">
        <v>0</v>
      </c>
      <c r="J64" s="15">
        <v>0</v>
      </c>
      <c r="K64" s="15">
        <f t="shared" si="6"/>
        <v>2164.9500000000003</v>
      </c>
      <c r="L64" s="17"/>
    </row>
    <row r="65" spans="1:13" ht="13.5" customHeight="1" x14ac:dyDescent="0.25">
      <c r="A65" s="11"/>
      <c r="B65" s="11"/>
      <c r="C65" s="12"/>
      <c r="D65" s="12"/>
      <c r="E65" s="12"/>
      <c r="F65" s="11"/>
      <c r="G65" s="15"/>
      <c r="H65" s="21">
        <f>SUM(H53:H64)</f>
        <v>26904.15</v>
      </c>
      <c r="I65" s="21">
        <f>SUM(I53:I64)</f>
        <v>0</v>
      </c>
      <c r="J65" s="21">
        <f>SUM(J53:J64)</f>
        <v>0</v>
      </c>
      <c r="K65" s="21">
        <f>SUM(K53:K64)</f>
        <v>23635.350000000002</v>
      </c>
      <c r="L65" s="17"/>
      <c r="M65" s="22">
        <f>K65</f>
        <v>23635.350000000002</v>
      </c>
    </row>
    <row r="66" spans="1:13" s="44" customFormat="1" ht="13.5" customHeight="1" x14ac:dyDescent="0.25">
      <c r="A66" s="23"/>
      <c r="B66" s="23"/>
      <c r="C66" s="24"/>
      <c r="D66" s="24"/>
      <c r="E66" s="24"/>
      <c r="F66" s="23"/>
      <c r="G66" s="42"/>
      <c r="H66" s="42"/>
      <c r="I66" s="42"/>
      <c r="J66" s="42"/>
      <c r="K66" s="42"/>
      <c r="L66" s="24"/>
    </row>
    <row r="67" spans="1:13" s="44" customFormat="1" ht="13.5" customHeight="1" x14ac:dyDescent="0.25">
      <c r="A67" s="23"/>
      <c r="B67" s="23"/>
      <c r="C67" s="24"/>
      <c r="D67" s="24"/>
      <c r="E67" s="24"/>
      <c r="F67" s="23"/>
      <c r="G67" s="42"/>
      <c r="H67" s="42"/>
      <c r="I67" s="42"/>
      <c r="J67" s="42"/>
      <c r="K67" s="42"/>
      <c r="L67" s="24"/>
    </row>
    <row r="68" spans="1:13" s="1" customFormat="1" ht="13.5" customHeight="1" x14ac:dyDescent="0.2">
      <c r="A68" s="28"/>
      <c r="C68" s="29" t="s">
        <v>36</v>
      </c>
      <c r="D68" s="30"/>
      <c r="F68" s="29" t="s">
        <v>37</v>
      </c>
      <c r="G68" s="31"/>
      <c r="H68" s="32"/>
      <c r="I68" s="33"/>
      <c r="J68" s="33"/>
      <c r="K68" s="34" t="s">
        <v>88</v>
      </c>
      <c r="L68" s="34"/>
    </row>
    <row r="69" spans="1:13" s="1" customFormat="1" ht="13.5" customHeight="1" x14ac:dyDescent="0.2">
      <c r="A69" s="35"/>
      <c r="B69" s="36"/>
      <c r="C69" s="37" t="s">
        <v>85</v>
      </c>
      <c r="D69" s="38"/>
      <c r="F69" s="37" t="s">
        <v>85</v>
      </c>
      <c r="G69" s="31"/>
      <c r="H69" s="39"/>
      <c r="I69" s="33"/>
      <c r="J69" s="33"/>
      <c r="K69" s="40" t="s">
        <v>86</v>
      </c>
      <c r="L69" s="40"/>
    </row>
    <row r="70" spans="1:13" s="1" customFormat="1" ht="13.5" customHeight="1" x14ac:dyDescent="0.2">
      <c r="A70" s="35"/>
      <c r="B70" s="36"/>
      <c r="C70" s="37"/>
      <c r="D70" s="38"/>
      <c r="F70" s="37"/>
      <c r="G70" s="31"/>
      <c r="H70" s="39"/>
      <c r="I70" s="33"/>
      <c r="J70" s="33"/>
      <c r="K70" s="40"/>
      <c r="L70" s="40"/>
    </row>
    <row r="71" spans="1:13" s="1" customFormat="1" ht="13.5" customHeight="1" x14ac:dyDescent="0.2">
      <c r="A71" s="35"/>
      <c r="B71" s="36"/>
      <c r="C71" s="37"/>
      <c r="D71" s="38"/>
      <c r="F71" s="37"/>
      <c r="G71" s="31"/>
      <c r="H71" s="39"/>
      <c r="I71" s="33"/>
      <c r="J71" s="33"/>
      <c r="K71" s="40"/>
      <c r="L71" s="40"/>
    </row>
    <row r="72" spans="1:13" s="1" customFormat="1" ht="13.5" customHeight="1" x14ac:dyDescent="0.2">
      <c r="A72" s="35"/>
      <c r="B72" s="36"/>
      <c r="C72" s="37"/>
      <c r="D72" s="38" t="s">
        <v>1</v>
      </c>
      <c r="F72" s="37"/>
      <c r="G72" s="31"/>
      <c r="H72" s="39"/>
      <c r="I72" s="33"/>
      <c r="J72" s="33"/>
      <c r="K72" s="40"/>
      <c r="L72" s="40"/>
    </row>
    <row r="73" spans="1:13" s="1" customFormat="1" ht="13.5" customHeight="1" x14ac:dyDescent="0.2">
      <c r="A73" s="35"/>
      <c r="B73" s="36"/>
      <c r="C73" s="37"/>
      <c r="D73" s="38"/>
      <c r="F73" s="37"/>
      <c r="G73" s="31"/>
      <c r="H73" s="39"/>
      <c r="I73" s="33"/>
      <c r="J73" s="33"/>
      <c r="K73" s="40"/>
      <c r="L73" s="40"/>
    </row>
    <row r="74" spans="1:13" ht="13.5" customHeight="1" x14ac:dyDescent="0.25">
      <c r="A74" s="5"/>
      <c r="B74" s="5"/>
      <c r="C74" s="5" t="s">
        <v>2</v>
      </c>
      <c r="D74" s="5"/>
      <c r="E74" s="5"/>
      <c r="F74" s="5"/>
      <c r="G74" s="6"/>
      <c r="H74" s="5"/>
      <c r="I74" s="41"/>
    </row>
    <row r="75" spans="1:13" ht="13.5" customHeight="1" x14ac:dyDescent="0.25">
      <c r="A75" s="5"/>
      <c r="B75" s="5"/>
      <c r="C75" s="5" t="s">
        <v>89</v>
      </c>
      <c r="D75" s="5"/>
      <c r="E75" s="5"/>
      <c r="F75" s="5" t="s">
        <v>3</v>
      </c>
      <c r="G75" s="6"/>
      <c r="H75" s="5"/>
      <c r="I75" s="6"/>
    </row>
    <row r="76" spans="1:13" ht="13.5" customHeight="1" x14ac:dyDescent="0.25">
      <c r="A76" s="5"/>
      <c r="B76" s="5"/>
      <c r="C76" s="5" t="s">
        <v>4</v>
      </c>
      <c r="D76" s="5"/>
      <c r="E76" s="5"/>
      <c r="F76" s="5"/>
      <c r="G76" s="6"/>
      <c r="H76" s="5"/>
      <c r="I76" s="6"/>
    </row>
    <row r="77" spans="1:13" ht="13.5" customHeight="1" x14ac:dyDescent="0.25">
      <c r="A77" s="8"/>
      <c r="B77" s="8"/>
      <c r="C77" s="8"/>
      <c r="D77" s="8"/>
      <c r="E77" s="8"/>
      <c r="F77" s="8" t="s">
        <v>5</v>
      </c>
      <c r="G77" s="10" t="s">
        <v>6</v>
      </c>
      <c r="H77" s="8" t="s">
        <v>7</v>
      </c>
      <c r="I77" s="10" t="s">
        <v>8</v>
      </c>
      <c r="J77" s="8" t="s">
        <v>9</v>
      </c>
      <c r="K77" s="8" t="s">
        <v>10</v>
      </c>
      <c r="L77" s="8" t="s">
        <v>11</v>
      </c>
    </row>
    <row r="78" spans="1:13" ht="13.5" customHeight="1" x14ac:dyDescent="0.25">
      <c r="A78" s="8" t="s">
        <v>12</v>
      </c>
      <c r="B78" s="8" t="s">
        <v>13</v>
      </c>
      <c r="C78" s="8" t="s">
        <v>14</v>
      </c>
      <c r="D78" s="8" t="s">
        <v>15</v>
      </c>
      <c r="E78" s="8" t="s">
        <v>16</v>
      </c>
      <c r="F78" s="8" t="s">
        <v>17</v>
      </c>
      <c r="G78" s="10" t="s">
        <v>18</v>
      </c>
      <c r="H78" s="8" t="s">
        <v>19</v>
      </c>
      <c r="I78" s="10" t="s">
        <v>20</v>
      </c>
      <c r="J78" s="8" t="s">
        <v>21</v>
      </c>
      <c r="K78" s="8" t="s">
        <v>22</v>
      </c>
      <c r="L78" s="8" t="s">
        <v>23</v>
      </c>
    </row>
    <row r="79" spans="1:13" ht="36.75" customHeight="1" x14ac:dyDescent="0.25">
      <c r="A79" s="11">
        <v>5251</v>
      </c>
      <c r="B79" s="11">
        <v>100</v>
      </c>
      <c r="C79" s="12" t="s">
        <v>24</v>
      </c>
      <c r="D79" s="12" t="s">
        <v>61</v>
      </c>
      <c r="E79" s="12" t="s">
        <v>26</v>
      </c>
      <c r="F79" s="11">
        <v>15</v>
      </c>
      <c r="G79" s="15">
        <v>176.86</v>
      </c>
      <c r="H79" s="15">
        <f t="shared" ref="H79:H90" si="7">F79*G79</f>
        <v>2652.9</v>
      </c>
      <c r="I79" s="15">
        <v>0</v>
      </c>
      <c r="J79" s="15">
        <v>0</v>
      </c>
      <c r="K79" s="15">
        <f t="shared" ref="K79:K90" si="8">H79+I79-J79</f>
        <v>2652.9</v>
      </c>
      <c r="L79" s="17"/>
    </row>
    <row r="80" spans="1:13" ht="36.75" customHeight="1" x14ac:dyDescent="0.25">
      <c r="A80" s="11">
        <v>5251</v>
      </c>
      <c r="B80" s="11">
        <v>100</v>
      </c>
      <c r="C80" s="12" t="s">
        <v>24</v>
      </c>
      <c r="D80" s="12" t="s">
        <v>62</v>
      </c>
      <c r="E80" s="12" t="s">
        <v>26</v>
      </c>
      <c r="F80" s="11">
        <v>15</v>
      </c>
      <c r="G80" s="15">
        <v>117.53</v>
      </c>
      <c r="H80" s="15">
        <f t="shared" si="7"/>
        <v>1762.95</v>
      </c>
      <c r="I80" s="15">
        <v>0</v>
      </c>
      <c r="J80" s="15">
        <v>0</v>
      </c>
      <c r="K80" s="15">
        <f t="shared" si="8"/>
        <v>1762.95</v>
      </c>
      <c r="L80" s="17"/>
    </row>
    <row r="81" spans="1:13" ht="36.75" customHeight="1" x14ac:dyDescent="0.25">
      <c r="A81" s="11">
        <v>5251</v>
      </c>
      <c r="B81" s="11">
        <v>100</v>
      </c>
      <c r="C81" s="12" t="s">
        <v>24</v>
      </c>
      <c r="D81" s="12" t="s">
        <v>63</v>
      </c>
      <c r="E81" s="12" t="s">
        <v>26</v>
      </c>
      <c r="F81" s="11">
        <v>15</v>
      </c>
      <c r="G81" s="15">
        <v>46.66</v>
      </c>
      <c r="H81" s="15">
        <f t="shared" si="7"/>
        <v>699.9</v>
      </c>
      <c r="I81" s="15">
        <v>0</v>
      </c>
      <c r="J81" s="15">
        <v>0</v>
      </c>
      <c r="K81" s="15">
        <f t="shared" si="8"/>
        <v>699.9</v>
      </c>
      <c r="L81" s="17"/>
    </row>
    <row r="82" spans="1:13" ht="36.75" customHeight="1" x14ac:dyDescent="0.25">
      <c r="A82" s="11">
        <v>5251</v>
      </c>
      <c r="B82" s="11">
        <v>100</v>
      </c>
      <c r="C82" s="12" t="s">
        <v>24</v>
      </c>
      <c r="D82" s="12" t="s">
        <v>64</v>
      </c>
      <c r="E82" s="12" t="s">
        <v>26</v>
      </c>
      <c r="F82" s="11">
        <v>15</v>
      </c>
      <c r="G82" s="15">
        <v>46.66</v>
      </c>
      <c r="H82" s="15">
        <f t="shared" si="7"/>
        <v>699.9</v>
      </c>
      <c r="I82" s="15">
        <v>0</v>
      </c>
      <c r="J82" s="15">
        <v>0</v>
      </c>
      <c r="K82" s="15">
        <f t="shared" si="8"/>
        <v>699.9</v>
      </c>
      <c r="L82" s="17"/>
    </row>
    <row r="83" spans="1:13" ht="36.75" customHeight="1" x14ac:dyDescent="0.25">
      <c r="A83" s="11">
        <v>5251</v>
      </c>
      <c r="B83" s="11">
        <v>100</v>
      </c>
      <c r="C83" s="12" t="s">
        <v>24</v>
      </c>
      <c r="D83" s="12" t="s">
        <v>65</v>
      </c>
      <c r="E83" s="12" t="s">
        <v>26</v>
      </c>
      <c r="F83" s="11">
        <v>15</v>
      </c>
      <c r="G83" s="15">
        <v>174.76</v>
      </c>
      <c r="H83" s="15">
        <f t="shared" si="7"/>
        <v>2621.3999999999996</v>
      </c>
      <c r="I83" s="15">
        <v>0</v>
      </c>
      <c r="J83" s="15">
        <v>0</v>
      </c>
      <c r="K83" s="15">
        <f t="shared" si="8"/>
        <v>2621.3999999999996</v>
      </c>
      <c r="L83" s="17"/>
    </row>
    <row r="84" spans="1:13" ht="36.75" customHeight="1" x14ac:dyDescent="0.25">
      <c r="A84" s="11">
        <v>5251</v>
      </c>
      <c r="B84" s="11">
        <v>100</v>
      </c>
      <c r="C84" s="12" t="s">
        <v>24</v>
      </c>
      <c r="D84" s="12" t="s">
        <v>66</v>
      </c>
      <c r="E84" s="12" t="s">
        <v>26</v>
      </c>
      <c r="F84" s="11">
        <v>15</v>
      </c>
      <c r="G84" s="15">
        <v>129.5</v>
      </c>
      <c r="H84" s="15">
        <f t="shared" si="7"/>
        <v>1942.5</v>
      </c>
      <c r="I84" s="15">
        <v>0</v>
      </c>
      <c r="J84" s="15">
        <v>0</v>
      </c>
      <c r="K84" s="15">
        <f t="shared" si="8"/>
        <v>1942.5</v>
      </c>
      <c r="L84" s="17"/>
    </row>
    <row r="85" spans="1:13" ht="36.75" customHeight="1" x14ac:dyDescent="0.25">
      <c r="A85" s="11">
        <v>5251</v>
      </c>
      <c r="B85" s="11">
        <v>100</v>
      </c>
      <c r="C85" s="12" t="s">
        <v>24</v>
      </c>
      <c r="D85" s="12" t="s">
        <v>67</v>
      </c>
      <c r="E85" s="12" t="s">
        <v>26</v>
      </c>
      <c r="F85" s="11">
        <v>15</v>
      </c>
      <c r="G85" s="15">
        <v>115.56</v>
      </c>
      <c r="H85" s="15">
        <f t="shared" si="7"/>
        <v>1733.4</v>
      </c>
      <c r="I85" s="15">
        <v>0</v>
      </c>
      <c r="J85" s="15">
        <v>0</v>
      </c>
      <c r="K85" s="15">
        <f t="shared" si="8"/>
        <v>1733.4</v>
      </c>
      <c r="L85" s="17"/>
    </row>
    <row r="86" spans="1:13" ht="36.75" customHeight="1" x14ac:dyDescent="0.25">
      <c r="A86" s="11">
        <v>5251</v>
      </c>
      <c r="B86" s="11">
        <v>100</v>
      </c>
      <c r="C86" s="12" t="s">
        <v>24</v>
      </c>
      <c r="D86" s="12" t="s">
        <v>68</v>
      </c>
      <c r="E86" s="12" t="s">
        <v>26</v>
      </c>
      <c r="F86" s="11">
        <v>15</v>
      </c>
      <c r="G86" s="15">
        <v>130.53</v>
      </c>
      <c r="H86" s="15">
        <f t="shared" si="7"/>
        <v>1957.95</v>
      </c>
      <c r="I86" s="15">
        <v>0</v>
      </c>
      <c r="J86" s="15">
        <v>0</v>
      </c>
      <c r="K86" s="15">
        <f t="shared" si="8"/>
        <v>1957.95</v>
      </c>
      <c r="L86" s="17"/>
    </row>
    <row r="87" spans="1:13" ht="36.75" customHeight="1" x14ac:dyDescent="0.25">
      <c r="A87" s="11">
        <v>5251</v>
      </c>
      <c r="B87" s="11">
        <v>100</v>
      </c>
      <c r="C87" s="12" t="s">
        <v>24</v>
      </c>
      <c r="D87" s="12" t="s">
        <v>69</v>
      </c>
      <c r="E87" s="12" t="s">
        <v>26</v>
      </c>
      <c r="F87" s="11">
        <v>15</v>
      </c>
      <c r="G87" s="15">
        <v>142.1</v>
      </c>
      <c r="H87" s="15">
        <f t="shared" si="7"/>
        <v>2131.5</v>
      </c>
      <c r="I87" s="15">
        <v>0</v>
      </c>
      <c r="J87" s="15">
        <v>0</v>
      </c>
      <c r="K87" s="15">
        <f t="shared" si="8"/>
        <v>2131.5</v>
      </c>
      <c r="L87" s="17"/>
    </row>
    <row r="88" spans="1:13" ht="36.75" customHeight="1" x14ac:dyDescent="0.25">
      <c r="A88" s="11">
        <v>5251</v>
      </c>
      <c r="B88" s="11">
        <v>100</v>
      </c>
      <c r="C88" s="12" t="s">
        <v>24</v>
      </c>
      <c r="D88" s="12" t="s">
        <v>70</v>
      </c>
      <c r="E88" s="12" t="s">
        <v>26</v>
      </c>
      <c r="F88" s="11">
        <v>15</v>
      </c>
      <c r="G88" s="15">
        <v>138.16</v>
      </c>
      <c r="H88" s="15">
        <f t="shared" si="7"/>
        <v>2072.4</v>
      </c>
      <c r="I88" s="15">
        <v>0</v>
      </c>
      <c r="J88" s="15">
        <v>0</v>
      </c>
      <c r="K88" s="15">
        <f t="shared" si="8"/>
        <v>2072.4</v>
      </c>
      <c r="L88" s="17"/>
    </row>
    <row r="89" spans="1:13" ht="36.75" customHeight="1" x14ac:dyDescent="0.25">
      <c r="A89" s="11">
        <v>5251</v>
      </c>
      <c r="B89" s="11">
        <v>100</v>
      </c>
      <c r="C89" s="12" t="s">
        <v>24</v>
      </c>
      <c r="D89" s="12" t="s">
        <v>71</v>
      </c>
      <c r="E89" s="12" t="s">
        <v>26</v>
      </c>
      <c r="F89" s="11">
        <v>15</v>
      </c>
      <c r="G89" s="15">
        <v>227.74</v>
      </c>
      <c r="H89" s="15">
        <f t="shared" si="7"/>
        <v>3416.1000000000004</v>
      </c>
      <c r="I89" s="15">
        <v>0</v>
      </c>
      <c r="J89" s="15">
        <v>0</v>
      </c>
      <c r="K89" s="15">
        <f t="shared" si="8"/>
        <v>3416.1000000000004</v>
      </c>
      <c r="L89" s="17"/>
    </row>
    <row r="90" spans="1:13" ht="36.75" customHeight="1" x14ac:dyDescent="0.25">
      <c r="A90" s="11">
        <v>5251</v>
      </c>
      <c r="B90" s="11">
        <v>100</v>
      </c>
      <c r="C90" s="12" t="s">
        <v>24</v>
      </c>
      <c r="D90" s="12" t="s">
        <v>72</v>
      </c>
      <c r="E90" s="12" t="s">
        <v>26</v>
      </c>
      <c r="F90" s="11">
        <v>15</v>
      </c>
      <c r="G90" s="15">
        <v>302.31</v>
      </c>
      <c r="H90" s="15">
        <f t="shared" si="7"/>
        <v>4534.6499999999996</v>
      </c>
      <c r="I90" s="15">
        <v>0</v>
      </c>
      <c r="J90" s="15">
        <v>0</v>
      </c>
      <c r="K90" s="15">
        <f t="shared" si="8"/>
        <v>4534.6499999999996</v>
      </c>
      <c r="L90" s="17"/>
    </row>
    <row r="91" spans="1:13" ht="13.5" customHeight="1" x14ac:dyDescent="0.25">
      <c r="A91" s="11"/>
      <c r="B91" s="11"/>
      <c r="C91" s="12"/>
      <c r="D91" s="12"/>
      <c r="E91" s="12"/>
      <c r="F91" s="11"/>
      <c r="G91" s="15"/>
      <c r="H91" s="21">
        <f>SUM(H79:H90)</f>
        <v>26225.550000000003</v>
      </c>
      <c r="I91" s="21">
        <f>SUM(I79:I90)</f>
        <v>0</v>
      </c>
      <c r="J91" s="21">
        <f>SUM(J79:J90)</f>
        <v>0</v>
      </c>
      <c r="K91" s="21">
        <f>SUM(K79:K90)</f>
        <v>26225.550000000003</v>
      </c>
      <c r="L91" s="17"/>
      <c r="M91" s="22">
        <f>K91</f>
        <v>26225.550000000003</v>
      </c>
    </row>
    <row r="92" spans="1:13" s="44" customFormat="1" ht="13.5" customHeight="1" x14ac:dyDescent="0.25">
      <c r="A92" s="23"/>
      <c r="B92" s="23"/>
      <c r="C92" s="24"/>
      <c r="D92" s="24"/>
      <c r="E92" s="24"/>
      <c r="F92" s="23"/>
      <c r="G92" s="42"/>
      <c r="H92" s="42"/>
      <c r="I92" s="42"/>
      <c r="J92" s="42"/>
      <c r="K92" s="42"/>
      <c r="L92" s="24"/>
    </row>
    <row r="93" spans="1:13" s="44" customFormat="1" ht="13.5" customHeight="1" x14ac:dyDescent="0.25">
      <c r="A93" s="23"/>
      <c r="B93" s="23"/>
      <c r="C93" s="24"/>
      <c r="D93" s="24"/>
      <c r="E93" s="24"/>
      <c r="F93" s="23"/>
      <c r="G93" s="42"/>
      <c r="H93" s="42"/>
      <c r="I93" s="42"/>
      <c r="J93" s="42"/>
      <c r="K93" s="42"/>
      <c r="L93" s="24"/>
    </row>
    <row r="94" spans="1:13" s="1" customFormat="1" ht="13.5" customHeight="1" x14ac:dyDescent="0.2">
      <c r="A94" s="28"/>
      <c r="C94" s="29" t="s">
        <v>36</v>
      </c>
      <c r="D94" s="30"/>
      <c r="F94" s="29" t="s">
        <v>37</v>
      </c>
      <c r="G94" s="31"/>
      <c r="H94" s="32"/>
      <c r="I94" s="33"/>
      <c r="J94" s="33"/>
      <c r="K94" s="34" t="s">
        <v>88</v>
      </c>
      <c r="L94" s="34"/>
    </row>
    <row r="95" spans="1:13" s="1" customFormat="1" ht="13.5" customHeight="1" x14ac:dyDescent="0.2">
      <c r="A95" s="35"/>
      <c r="B95" s="36"/>
      <c r="C95" s="37" t="s">
        <v>85</v>
      </c>
      <c r="D95" s="38"/>
      <c r="F95" s="37" t="s">
        <v>85</v>
      </c>
      <c r="G95" s="31"/>
      <c r="H95" s="39"/>
      <c r="I95" s="33"/>
      <c r="J95" s="33"/>
      <c r="K95" s="40" t="s">
        <v>86</v>
      </c>
      <c r="L95" s="40"/>
    </row>
    <row r="96" spans="1:13" s="1" customFormat="1" ht="13.5" customHeight="1" x14ac:dyDescent="0.2">
      <c r="A96" s="35"/>
      <c r="B96" s="36"/>
      <c r="C96" s="37"/>
      <c r="D96" s="38"/>
      <c r="F96" s="37"/>
      <c r="G96" s="31"/>
      <c r="H96" s="39"/>
      <c r="I96" s="33"/>
      <c r="J96" s="33"/>
      <c r="K96" s="40"/>
      <c r="L96" s="40"/>
    </row>
    <row r="97" spans="1:13" s="1" customFormat="1" ht="13.5" customHeight="1" x14ac:dyDescent="0.2">
      <c r="A97" s="35"/>
      <c r="B97" s="36"/>
      <c r="C97" s="37"/>
      <c r="D97" s="38"/>
      <c r="F97" s="37"/>
      <c r="G97" s="31"/>
      <c r="H97" s="39"/>
      <c r="I97" s="33"/>
      <c r="J97" s="33"/>
      <c r="K97" s="40"/>
      <c r="L97" s="40"/>
    </row>
    <row r="98" spans="1:13" s="1" customFormat="1" ht="13.5" customHeight="1" x14ac:dyDescent="0.2">
      <c r="A98" s="35"/>
      <c r="B98" s="36"/>
      <c r="C98" s="37"/>
      <c r="D98" s="38"/>
      <c r="F98" s="37"/>
      <c r="G98" s="31"/>
      <c r="H98" s="39"/>
      <c r="I98" s="33"/>
      <c r="J98" s="33"/>
      <c r="K98" s="40"/>
      <c r="L98" s="40"/>
    </row>
    <row r="99" spans="1:13" s="1" customFormat="1" ht="13.5" customHeight="1" x14ac:dyDescent="0.2">
      <c r="A99" s="35"/>
      <c r="B99" s="36"/>
      <c r="C99" s="37"/>
      <c r="D99" s="38"/>
      <c r="F99" s="37"/>
      <c r="G99" s="31"/>
      <c r="H99" s="39"/>
      <c r="I99" s="33"/>
      <c r="J99" s="33"/>
      <c r="K99" s="40"/>
      <c r="L99" s="40"/>
    </row>
    <row r="100" spans="1:13" s="1" customFormat="1" ht="13.5" customHeight="1" x14ac:dyDescent="0.2">
      <c r="A100" s="35"/>
      <c r="B100" s="36"/>
      <c r="C100" s="37"/>
      <c r="D100" s="38"/>
      <c r="F100" s="37"/>
      <c r="G100" s="31"/>
      <c r="H100" s="39"/>
      <c r="I100" s="33"/>
      <c r="J100" s="33"/>
      <c r="K100" s="40"/>
      <c r="L100" s="40"/>
    </row>
    <row r="101" spans="1:13" ht="13.5" customHeight="1" x14ac:dyDescent="0.25">
      <c r="A101" s="5"/>
      <c r="B101" s="5"/>
      <c r="C101" s="5" t="s">
        <v>2</v>
      </c>
      <c r="D101" s="5"/>
      <c r="E101" s="5"/>
      <c r="F101" s="5"/>
      <c r="G101" s="6"/>
      <c r="H101" s="5"/>
      <c r="I101" s="41"/>
    </row>
    <row r="102" spans="1:13" ht="13.5" customHeight="1" x14ac:dyDescent="0.25">
      <c r="A102" s="5"/>
      <c r="B102" s="5"/>
      <c r="C102" s="5" t="s">
        <v>89</v>
      </c>
      <c r="D102" s="5"/>
      <c r="E102" s="5"/>
      <c r="F102" s="5" t="s">
        <v>3</v>
      </c>
      <c r="G102" s="6"/>
      <c r="H102" s="5"/>
      <c r="I102" s="6"/>
    </row>
    <row r="103" spans="1:13" ht="13.5" customHeight="1" x14ac:dyDescent="0.25">
      <c r="A103" s="5"/>
      <c r="B103" s="5"/>
      <c r="C103" s="5" t="s">
        <v>4</v>
      </c>
      <c r="D103" s="5"/>
      <c r="E103" s="5"/>
      <c r="F103" s="5"/>
      <c r="G103" s="6"/>
      <c r="H103" s="5"/>
      <c r="I103" s="6"/>
    </row>
    <row r="104" spans="1:13" ht="13.5" customHeight="1" x14ac:dyDescent="0.25">
      <c r="A104" s="8"/>
      <c r="B104" s="8"/>
      <c r="C104" s="8"/>
      <c r="D104" s="8"/>
      <c r="E104" s="8"/>
      <c r="F104" s="8" t="s">
        <v>5</v>
      </c>
      <c r="G104" s="10" t="s">
        <v>6</v>
      </c>
      <c r="H104" s="8" t="s">
        <v>7</v>
      </c>
      <c r="I104" s="10" t="s">
        <v>8</v>
      </c>
      <c r="J104" s="8" t="s">
        <v>9</v>
      </c>
      <c r="K104" s="8" t="s">
        <v>10</v>
      </c>
      <c r="L104" s="8" t="s">
        <v>11</v>
      </c>
    </row>
    <row r="105" spans="1:13" ht="13.5" customHeight="1" x14ac:dyDescent="0.25">
      <c r="A105" s="8" t="s">
        <v>12</v>
      </c>
      <c r="B105" s="8" t="s">
        <v>13</v>
      </c>
      <c r="C105" s="8" t="s">
        <v>14</v>
      </c>
      <c r="D105" s="8" t="s">
        <v>15</v>
      </c>
      <c r="E105" s="8" t="s">
        <v>16</v>
      </c>
      <c r="F105" s="8" t="s">
        <v>17</v>
      </c>
      <c r="G105" s="10" t="s">
        <v>18</v>
      </c>
      <c r="H105" s="8" t="s">
        <v>19</v>
      </c>
      <c r="I105" s="10" t="s">
        <v>20</v>
      </c>
      <c r="J105" s="8" t="s">
        <v>21</v>
      </c>
      <c r="K105" s="8" t="s">
        <v>22</v>
      </c>
      <c r="L105" s="8" t="s">
        <v>23</v>
      </c>
    </row>
    <row r="106" spans="1:13" ht="36.75" customHeight="1" x14ac:dyDescent="0.25">
      <c r="A106" s="11">
        <v>5251</v>
      </c>
      <c r="B106" s="11">
        <v>100</v>
      </c>
      <c r="C106" s="12" t="s">
        <v>24</v>
      </c>
      <c r="D106" s="12" t="s">
        <v>73</v>
      </c>
      <c r="E106" s="12" t="s">
        <v>74</v>
      </c>
      <c r="F106" s="11">
        <v>15</v>
      </c>
      <c r="G106" s="15">
        <v>140</v>
      </c>
      <c r="H106" s="15">
        <f>F106*G106</f>
        <v>2100</v>
      </c>
      <c r="I106" s="15">
        <v>0</v>
      </c>
      <c r="J106" s="15">
        <v>0</v>
      </c>
      <c r="K106" s="15">
        <f>H106+I106-J106</f>
        <v>2100</v>
      </c>
      <c r="L106" s="17"/>
    </row>
    <row r="107" spans="1:13" ht="36.75" customHeight="1" x14ac:dyDescent="0.25">
      <c r="A107" s="11">
        <v>5251</v>
      </c>
      <c r="B107" s="11">
        <v>100</v>
      </c>
      <c r="C107" s="12" t="s">
        <v>24</v>
      </c>
      <c r="D107" s="12" t="s">
        <v>75</v>
      </c>
      <c r="E107" s="12" t="s">
        <v>76</v>
      </c>
      <c r="F107" s="11">
        <v>15</v>
      </c>
      <c r="G107" s="15">
        <v>93.27</v>
      </c>
      <c r="H107" s="15">
        <f>F107*G107</f>
        <v>1399.05</v>
      </c>
      <c r="I107" s="15">
        <v>0</v>
      </c>
      <c r="J107" s="15">
        <v>0</v>
      </c>
      <c r="K107" s="15">
        <f>H107+I107-J107</f>
        <v>1399.05</v>
      </c>
      <c r="L107" s="17"/>
    </row>
    <row r="108" spans="1:13" ht="36.75" customHeight="1" x14ac:dyDescent="0.25">
      <c r="A108" s="11">
        <v>5251</v>
      </c>
      <c r="B108" s="11">
        <v>100</v>
      </c>
      <c r="C108" s="12" t="s">
        <v>24</v>
      </c>
      <c r="D108" s="12" t="s">
        <v>77</v>
      </c>
      <c r="E108" s="12" t="s">
        <v>26</v>
      </c>
      <c r="F108" s="11">
        <v>15</v>
      </c>
      <c r="G108" s="15">
        <v>337.27</v>
      </c>
      <c r="H108" s="15">
        <v>5059.09</v>
      </c>
      <c r="I108" s="15">
        <v>0</v>
      </c>
      <c r="J108" s="15">
        <v>0</v>
      </c>
      <c r="K108" s="15">
        <v>2023.6</v>
      </c>
      <c r="L108" s="17"/>
    </row>
    <row r="109" spans="1:13" ht="36.75" customHeight="1" x14ac:dyDescent="0.25">
      <c r="A109" s="11">
        <v>5251</v>
      </c>
      <c r="B109" s="11">
        <v>100</v>
      </c>
      <c r="C109" s="12" t="s">
        <v>24</v>
      </c>
      <c r="D109" s="12" t="s">
        <v>78</v>
      </c>
      <c r="E109" s="12" t="s">
        <v>26</v>
      </c>
      <c r="F109" s="11">
        <v>15</v>
      </c>
      <c r="G109" s="15">
        <v>273.13</v>
      </c>
      <c r="H109" s="15">
        <f>F109*G109</f>
        <v>4096.95</v>
      </c>
      <c r="I109" s="15">
        <v>0</v>
      </c>
      <c r="J109" s="15">
        <v>0</v>
      </c>
      <c r="K109" s="15">
        <f>H109+I109-J109</f>
        <v>4096.95</v>
      </c>
      <c r="L109" s="17"/>
    </row>
    <row r="110" spans="1:13" ht="36.75" customHeight="1" x14ac:dyDescent="0.25">
      <c r="A110" s="11">
        <v>5251</v>
      </c>
      <c r="B110" s="11">
        <v>100</v>
      </c>
      <c r="C110" s="12" t="s">
        <v>24</v>
      </c>
      <c r="D110" s="12" t="s">
        <v>87</v>
      </c>
      <c r="E110" s="12" t="s">
        <v>26</v>
      </c>
      <c r="F110" s="11">
        <v>15</v>
      </c>
      <c r="G110" s="15">
        <v>196.98</v>
      </c>
      <c r="H110" s="15">
        <v>2900</v>
      </c>
      <c r="I110" s="15">
        <v>0</v>
      </c>
      <c r="J110" s="15">
        <v>0</v>
      </c>
      <c r="K110" s="15">
        <v>2900</v>
      </c>
      <c r="L110" s="17"/>
    </row>
    <row r="111" spans="1:13" ht="13.5" customHeight="1" x14ac:dyDescent="0.25">
      <c r="A111" s="11"/>
      <c r="B111" s="11"/>
      <c r="C111" s="12"/>
      <c r="D111" s="12"/>
      <c r="E111" s="12"/>
      <c r="F111" s="11"/>
      <c r="G111" s="15"/>
      <c r="H111" s="21">
        <f>SUM(H106:H110)</f>
        <v>15555.09</v>
      </c>
      <c r="I111" s="21">
        <f>SUM(I106:I106)</f>
        <v>0</v>
      </c>
      <c r="J111" s="21">
        <f>SUM(J106:J106)</f>
        <v>0</v>
      </c>
      <c r="K111" s="21">
        <f>SUM(K106:K110)</f>
        <v>12519.599999999999</v>
      </c>
      <c r="L111" s="17"/>
      <c r="M111" s="22">
        <f>K111</f>
        <v>12519.599999999999</v>
      </c>
    </row>
    <row r="112" spans="1:13" s="44" customFormat="1" ht="13.5" customHeight="1" x14ac:dyDescent="0.25">
      <c r="A112" s="23"/>
      <c r="B112" s="23"/>
      <c r="C112" s="24"/>
      <c r="D112" s="24"/>
      <c r="E112" s="24"/>
      <c r="F112" s="23"/>
      <c r="G112" s="42"/>
      <c r="H112" s="42"/>
      <c r="I112" s="42"/>
      <c r="J112" s="42"/>
      <c r="K112" s="42"/>
      <c r="L112" s="24"/>
    </row>
    <row r="113" spans="1:12" s="44" customFormat="1" ht="13.5" customHeight="1" x14ac:dyDescent="0.25">
      <c r="A113" s="23"/>
      <c r="B113" s="23"/>
      <c r="C113" s="24"/>
      <c r="D113" s="24"/>
      <c r="E113" s="24"/>
      <c r="F113" s="23"/>
      <c r="G113" s="42"/>
      <c r="H113" s="42"/>
      <c r="I113" s="42"/>
      <c r="J113" s="42"/>
      <c r="K113" s="42"/>
      <c r="L113" s="24"/>
    </row>
    <row r="114" spans="1:12" s="1" customFormat="1" ht="13.5" customHeight="1" x14ac:dyDescent="0.2">
      <c r="A114" s="28"/>
      <c r="C114" s="29" t="s">
        <v>36</v>
      </c>
      <c r="D114" s="30"/>
      <c r="F114" s="29" t="s">
        <v>37</v>
      </c>
      <c r="G114" s="31"/>
      <c r="H114" s="32"/>
      <c r="I114" s="33"/>
      <c r="J114" s="33"/>
      <c r="K114" s="34" t="s">
        <v>88</v>
      </c>
      <c r="L114" s="34"/>
    </row>
    <row r="115" spans="1:12" s="1" customFormat="1" ht="13.5" customHeight="1" x14ac:dyDescent="0.2">
      <c r="A115" s="35"/>
      <c r="B115" s="36"/>
      <c r="C115" s="37" t="s">
        <v>85</v>
      </c>
      <c r="D115" s="38"/>
      <c r="F115" s="37" t="s">
        <v>85</v>
      </c>
      <c r="G115" s="31"/>
      <c r="H115" s="39"/>
      <c r="I115" s="33"/>
      <c r="J115" s="33"/>
      <c r="K115" s="40" t="s">
        <v>86</v>
      </c>
      <c r="L115" s="40"/>
    </row>
    <row r="116" spans="1:12" s="1" customFormat="1" ht="13.5" customHeight="1" x14ac:dyDescent="0.2">
      <c r="A116" s="35"/>
      <c r="B116" s="36"/>
      <c r="C116" s="37"/>
      <c r="D116" s="38"/>
      <c r="F116" s="37"/>
      <c r="G116" s="31"/>
      <c r="H116" s="39"/>
      <c r="I116" s="33"/>
      <c r="J116" s="33"/>
      <c r="K116" s="40"/>
      <c r="L116" s="40"/>
    </row>
    <row r="117" spans="1:12" s="1" customFormat="1" ht="13.5" customHeight="1" x14ac:dyDescent="0.2">
      <c r="A117" s="35"/>
      <c r="B117" s="36"/>
      <c r="C117" s="37"/>
      <c r="D117" s="38"/>
      <c r="F117" s="37"/>
      <c r="G117" s="31"/>
      <c r="H117" s="39"/>
      <c r="I117" s="33"/>
      <c r="J117" s="33"/>
      <c r="K117" s="40"/>
      <c r="L117" s="40"/>
    </row>
    <row r="118" spans="1:12" s="1" customFormat="1" ht="13.5" customHeight="1" x14ac:dyDescent="0.2">
      <c r="A118" s="35"/>
      <c r="B118" s="36"/>
      <c r="C118" s="37"/>
      <c r="D118" s="38"/>
      <c r="F118" s="37"/>
      <c r="G118" s="31"/>
      <c r="H118" s="39"/>
      <c r="I118" s="33"/>
      <c r="J118" s="33"/>
      <c r="K118" s="40"/>
      <c r="L118" s="40"/>
    </row>
    <row r="119" spans="1:12" s="1" customFormat="1" ht="13.5" customHeight="1" x14ac:dyDescent="0.2">
      <c r="A119" s="35"/>
      <c r="B119" s="36"/>
      <c r="C119" s="37"/>
      <c r="D119" s="38"/>
      <c r="F119" s="37"/>
      <c r="G119" s="31"/>
      <c r="H119" s="39"/>
      <c r="I119" s="33"/>
      <c r="J119" s="33"/>
      <c r="K119" s="40"/>
      <c r="L119" s="40"/>
    </row>
    <row r="120" spans="1:12" s="1" customFormat="1" ht="13.5" customHeight="1" x14ac:dyDescent="0.2">
      <c r="A120" s="35"/>
      <c r="B120" s="36"/>
      <c r="C120" s="37"/>
      <c r="D120" s="38"/>
      <c r="F120" s="37"/>
      <c r="G120" s="31"/>
      <c r="H120" s="39"/>
      <c r="I120" s="33"/>
      <c r="J120" s="33"/>
      <c r="K120" s="40"/>
      <c r="L120" s="40"/>
    </row>
    <row r="121" spans="1:12" s="1" customFormat="1" ht="13.5" customHeight="1" x14ac:dyDescent="0.2">
      <c r="A121" s="35"/>
      <c r="B121" s="36"/>
      <c r="C121" s="37"/>
      <c r="D121" s="38"/>
      <c r="F121" s="37"/>
      <c r="G121" s="31"/>
      <c r="H121" s="39"/>
      <c r="I121" s="33"/>
      <c r="J121" s="33"/>
      <c r="K121" s="40"/>
      <c r="L121" s="40"/>
    </row>
    <row r="122" spans="1:12" s="1" customFormat="1" ht="13.5" customHeight="1" x14ac:dyDescent="0.2">
      <c r="A122" s="35"/>
      <c r="B122" s="36"/>
      <c r="C122" s="37"/>
      <c r="D122" s="38"/>
      <c r="F122" s="37"/>
      <c r="G122" s="31"/>
      <c r="H122" s="39"/>
      <c r="I122" s="33"/>
      <c r="J122" s="33"/>
      <c r="K122" s="40"/>
      <c r="L122" s="40"/>
    </row>
    <row r="123" spans="1:12" s="1" customFormat="1" ht="13.5" customHeight="1" x14ac:dyDescent="0.2">
      <c r="A123" s="35"/>
      <c r="B123" s="36"/>
      <c r="C123" s="37"/>
      <c r="D123" s="38"/>
      <c r="F123" s="37"/>
      <c r="G123" s="31"/>
      <c r="H123" s="39"/>
      <c r="I123" s="33"/>
      <c r="J123" s="33"/>
      <c r="K123" s="40"/>
      <c r="L123" s="40"/>
    </row>
    <row r="124" spans="1:12" s="1" customFormat="1" ht="13.5" customHeight="1" x14ac:dyDescent="0.2">
      <c r="A124" s="35"/>
      <c r="B124" s="36"/>
      <c r="C124" s="37"/>
      <c r="D124" s="38"/>
      <c r="F124" s="37"/>
      <c r="G124" s="31"/>
      <c r="H124" s="39"/>
      <c r="I124" s="33"/>
      <c r="J124" s="33"/>
      <c r="K124" s="40"/>
      <c r="L124" s="40"/>
    </row>
    <row r="125" spans="1:12" s="1" customFormat="1" ht="13.5" customHeight="1" x14ac:dyDescent="0.2">
      <c r="A125" s="35"/>
      <c r="B125" s="36"/>
      <c r="C125" s="37"/>
      <c r="D125" s="38"/>
      <c r="F125" s="37"/>
      <c r="G125" s="31"/>
      <c r="H125" s="39"/>
      <c r="I125" s="33"/>
      <c r="J125" s="33"/>
      <c r="K125" s="40"/>
      <c r="L125" s="40"/>
    </row>
    <row r="126" spans="1:12" s="1" customFormat="1" ht="13.5" customHeight="1" x14ac:dyDescent="0.2">
      <c r="A126" s="35"/>
      <c r="B126" s="36"/>
      <c r="C126" s="37"/>
      <c r="D126" s="38"/>
      <c r="F126" s="37"/>
      <c r="G126" s="31"/>
      <c r="H126" s="39"/>
      <c r="I126" s="33"/>
      <c r="J126" s="33"/>
      <c r="K126" s="40"/>
      <c r="L126" s="40"/>
    </row>
    <row r="127" spans="1:12" s="1" customFormat="1" ht="13.5" customHeight="1" x14ac:dyDescent="0.2">
      <c r="A127" s="35"/>
      <c r="B127" s="36"/>
      <c r="C127" s="37"/>
      <c r="D127" s="38"/>
      <c r="F127" s="37"/>
      <c r="G127" s="31"/>
      <c r="H127" s="39"/>
      <c r="I127" s="33"/>
      <c r="J127" s="33"/>
      <c r="K127" s="40"/>
      <c r="L127" s="40"/>
    </row>
    <row r="128" spans="1:12" ht="13.5" customHeight="1" x14ac:dyDescent="0.25">
      <c r="A128" s="24"/>
      <c r="B128" s="24"/>
      <c r="H128" s="26"/>
      <c r="I128" s="26"/>
      <c r="J128" s="24"/>
      <c r="K128" s="24"/>
      <c r="L128" s="24"/>
    </row>
    <row r="129" spans="3:17" ht="13.5" customHeight="1" x14ac:dyDescent="0.25">
      <c r="E129" s="2" t="s">
        <v>1</v>
      </c>
      <c r="M129" s="45"/>
      <c r="N129" s="46"/>
      <c r="O129" s="44"/>
      <c r="P129" s="44"/>
      <c r="Q129" s="47"/>
    </row>
    <row r="130" spans="3:17" ht="13.5" customHeight="1" x14ac:dyDescent="0.25">
      <c r="D130" s="1" t="s">
        <v>79</v>
      </c>
      <c r="H130" s="8" t="s">
        <v>7</v>
      </c>
      <c r="I130" s="10" t="s">
        <v>8</v>
      </c>
      <c r="J130" s="8" t="s">
        <v>9</v>
      </c>
      <c r="K130" s="8" t="s">
        <v>10</v>
      </c>
      <c r="M130" s="48"/>
      <c r="N130" s="46">
        <v>3641.7</v>
      </c>
      <c r="O130" s="49" t="s">
        <v>80</v>
      </c>
      <c r="P130" s="44"/>
      <c r="Q130" s="47"/>
    </row>
    <row r="131" spans="3:17" ht="13.5" customHeight="1" x14ac:dyDescent="0.25">
      <c r="H131" s="8" t="s">
        <v>19</v>
      </c>
      <c r="I131" s="10" t="s">
        <v>20</v>
      </c>
      <c r="J131" s="8" t="s">
        <v>21</v>
      </c>
      <c r="K131" s="8" t="s">
        <v>22</v>
      </c>
      <c r="M131" s="48"/>
      <c r="N131" s="50">
        <v>0</v>
      </c>
      <c r="O131" s="49" t="s">
        <v>81</v>
      </c>
      <c r="P131" s="44"/>
      <c r="Q131" s="47"/>
    </row>
    <row r="132" spans="3:17" ht="13.5" customHeight="1" x14ac:dyDescent="0.25">
      <c r="D132" s="1" t="s">
        <v>79</v>
      </c>
      <c r="M132" s="48"/>
      <c r="N132" s="51">
        <f>N130+N131</f>
        <v>3641.7</v>
      </c>
      <c r="O132" s="52" t="s">
        <v>82</v>
      </c>
      <c r="P132" s="44"/>
      <c r="Q132" s="47"/>
    </row>
    <row r="133" spans="3:17" ht="13.5" customHeight="1" x14ac:dyDescent="0.25">
      <c r="F133" s="53"/>
      <c r="G133" s="53"/>
      <c r="H133" s="53"/>
      <c r="I133" s="53">
        <f>SUM(I7:I68)/2</f>
        <v>0</v>
      </c>
      <c r="J133" s="53">
        <f>SUM(J7:J68)/2</f>
        <v>0</v>
      </c>
      <c r="K133" s="53">
        <f>SUM(K1:K127)/2</f>
        <v>111925.5</v>
      </c>
      <c r="M133" s="48"/>
      <c r="N133" s="3"/>
      <c r="O133" s="49"/>
      <c r="P133" s="44"/>
      <c r="Q133" s="47"/>
    </row>
    <row r="134" spans="3:17" ht="13.5" customHeight="1" x14ac:dyDescent="0.25">
      <c r="D134" s="1" t="s">
        <v>1</v>
      </c>
      <c r="N134" s="54"/>
      <c r="O134" s="55"/>
      <c r="P134" s="44"/>
      <c r="Q134" s="47"/>
    </row>
    <row r="135" spans="3:17" ht="13.5" customHeight="1" x14ac:dyDescent="0.25">
      <c r="C135" s="5"/>
      <c r="N135" s="56"/>
      <c r="O135" s="49"/>
      <c r="P135" s="44"/>
      <c r="Q135" s="47"/>
    </row>
    <row r="136" spans="3:17" ht="13.5" customHeight="1" x14ac:dyDescent="0.25">
      <c r="N136" s="57">
        <v>106629.92</v>
      </c>
      <c r="O136" s="58" t="s">
        <v>83</v>
      </c>
      <c r="P136" s="59"/>
      <c r="Q136" s="60"/>
    </row>
    <row r="137" spans="3:17" ht="13.5" customHeight="1" x14ac:dyDescent="0.25">
      <c r="K137" s="61"/>
      <c r="N137" s="62"/>
      <c r="O137" s="59"/>
    </row>
    <row r="138" spans="3:17" ht="13.5" customHeight="1" x14ac:dyDescent="0.25">
      <c r="D138" s="1" t="s">
        <v>0</v>
      </c>
      <c r="K138" s="61"/>
      <c r="N138" s="63"/>
      <c r="O138" s="49"/>
      <c r="Q138" s="2" t="s">
        <v>1</v>
      </c>
    </row>
    <row r="139" spans="3:17" ht="13.5" customHeight="1" x14ac:dyDescent="0.25">
      <c r="L139" s="64"/>
      <c r="N139" s="65"/>
      <c r="O139" s="49"/>
    </row>
    <row r="140" spans="3:17" ht="13.5" customHeight="1" thickBot="1" x14ac:dyDescent="0.3">
      <c r="L140" s="48"/>
      <c r="N140" s="66"/>
      <c r="O140" s="49"/>
    </row>
    <row r="141" spans="3:17" ht="13.5" customHeight="1" x14ac:dyDescent="0.25">
      <c r="N141" s="67">
        <f>N132+N136</f>
        <v>110271.62</v>
      </c>
      <c r="O141" s="52" t="s">
        <v>84</v>
      </c>
    </row>
    <row r="142" spans="3:17" ht="13.5" customHeight="1" x14ac:dyDescent="0.25"/>
    <row r="143" spans="3:17" ht="13.5" customHeight="1" thickBot="1" x14ac:dyDescent="0.3">
      <c r="O143" s="68"/>
    </row>
    <row r="144" spans="3:17" ht="13.5" customHeight="1" x14ac:dyDescent="0.25">
      <c r="C144" s="2" t="s">
        <v>0</v>
      </c>
      <c r="M144" s="69">
        <f>SUM(M1:M143)</f>
        <v>111925.5</v>
      </c>
      <c r="N144" s="68"/>
    </row>
    <row r="145" spans="12:13" ht="13.5" customHeight="1" thickBot="1" x14ac:dyDescent="0.3">
      <c r="L145" s="64"/>
      <c r="M145" s="70"/>
    </row>
    <row r="146" spans="12:13" ht="13.5" customHeight="1" x14ac:dyDescent="0.25"/>
    <row r="147" spans="12:13" ht="13.5" customHeight="1" x14ac:dyDescent="0.25">
      <c r="M147" s="48">
        <f>M144-K133</f>
        <v>0</v>
      </c>
    </row>
  </sheetData>
  <pageMargins left="0.70866141732283472" right="0.70866141732283472" top="0.74803149606299213" bottom="0.74803149606299213" header="0.31496062992125984" footer="0.31496062992125984"/>
  <pageSetup scale="70" orientation="landscape" r:id="rId1"/>
  <rowBreaks count="4" manualBreakCount="4">
    <brk id="24" max="16383" man="1"/>
    <brk id="47" max="16383" man="1"/>
    <brk id="72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 QUINCENA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Juan</dc:creator>
  <cp:lastModifiedBy>ITEI</cp:lastModifiedBy>
  <cp:lastPrinted>2019-08-29T14:56:00Z</cp:lastPrinted>
  <dcterms:created xsi:type="dcterms:W3CDTF">2019-01-15T20:06:18Z</dcterms:created>
  <dcterms:modified xsi:type="dcterms:W3CDTF">2019-09-17T15:27:06Z</dcterms:modified>
</cp:coreProperties>
</file>